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queryTables/queryTable57.xml" ContentType="application/vnd.openxmlformats-officedocument.spreadsheetml.queryTable+xml"/>
  <Override PartName="/xl/queryTables/queryTable58.xml" ContentType="application/vnd.openxmlformats-officedocument.spreadsheetml.queryTable+xml"/>
  <Override PartName="/xl/queryTables/queryTable59.xml" ContentType="application/vnd.openxmlformats-officedocument.spreadsheetml.queryTable+xml"/>
  <Override PartName="/xl/queryTables/queryTable60.xml" ContentType="application/vnd.openxmlformats-officedocument.spreadsheetml.queryTable+xml"/>
  <Override PartName="/xl/queryTables/queryTable61.xml" ContentType="application/vnd.openxmlformats-officedocument.spreadsheetml.queryTable+xml"/>
  <Override PartName="/xl/queryTables/queryTable62.xml" ContentType="application/vnd.openxmlformats-officedocument.spreadsheetml.queryTable+xml"/>
  <Override PartName="/xl/queryTables/queryTable63.xml" ContentType="application/vnd.openxmlformats-officedocument.spreadsheetml.queryTable+xml"/>
  <Override PartName="/xl/queryTables/queryTable64.xml" ContentType="application/vnd.openxmlformats-officedocument.spreadsheetml.queryTable+xml"/>
  <Override PartName="/xl/queryTables/queryTable65.xml" ContentType="application/vnd.openxmlformats-officedocument.spreadsheetml.queryTable+xml"/>
  <Override PartName="/xl/queryTables/queryTable66.xml" ContentType="application/vnd.openxmlformats-officedocument.spreadsheetml.queryTable+xml"/>
  <Override PartName="/xl/queryTables/queryTable67.xml" ContentType="application/vnd.openxmlformats-officedocument.spreadsheetml.queryTable+xml"/>
  <Override PartName="/xl/queryTables/queryTable68.xml" ContentType="application/vnd.openxmlformats-officedocument.spreadsheetml.queryTable+xml"/>
  <Override PartName="/xl/queryTables/queryTable69.xml" ContentType="application/vnd.openxmlformats-officedocument.spreadsheetml.queryTable+xml"/>
  <Override PartName="/xl/queryTables/queryTable70.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636C16A5-A599-47A4-A1A7-751DD80D6D4B}"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2" localSheetId="13">'Raw Data'!$B$4:$AL$139</definedName>
    <definedName name="ambvis_rates_Feb_5_2013hjp_2_1" localSheetId="13">'Raw Data'!$B$4:$AL$139</definedName>
    <definedName name="ambvis_rates_Feb_5_2013hjp_3" localSheetId="13">'Raw Data'!$B$4:$AL$139</definedName>
    <definedName name="ambvis_rates_Feb_5_2013hjp_3_1" localSheetId="13">'Raw Data'!$B$4:$AL$139</definedName>
    <definedName name="ambvis_rates_Feb_5_2013hjp_4" localSheetId="13">'Raw Data'!$B$4:$AL$139</definedName>
    <definedName name="ambvis_rates_Feb_5_2013hjp_4_1" localSheetId="13">'Raw Data'!$B$4:$AL$139</definedName>
    <definedName name="ambvis_rates_Feb_5_2013hjp_5"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Feb_5_2013hjp_1_2_1" localSheetId="13">'Raw Data'!$B$4:$AL$139</definedName>
    <definedName name="cabg_Feb_5_2013hjp_1_3" localSheetId="13">'Raw Data'!$B$4:$AL$139</definedName>
    <definedName name="cabg_Feb_5_2013hjp_1_3_1" localSheetId="13">'Raw Data'!$B$4:$AL$139</definedName>
    <definedName name="cabg_Feb_5_2013hjp_1_4" localSheetId="13">'Raw Data'!$B$4:$AL$139</definedName>
    <definedName name="cabg_Feb_5_2013hjp_1_4_1" localSheetId="13">'Raw Data'!$B$4:$AL$139</definedName>
    <definedName name="cabg_Feb_5_2013hjp_1_5"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Feb_5_2013hjp_2_1" localSheetId="13">'Raw Data'!$B$4:$AL$139</definedName>
    <definedName name="cath_Feb_5_2013hjp_3" localSheetId="13">'Raw Data'!$B$4:$AL$139</definedName>
    <definedName name="cath_Feb_5_2013hjp_3_1" localSheetId="13">'Raw Data'!$B$4:$AL$139</definedName>
    <definedName name="cath_Feb_5_2013hjp_4" localSheetId="13">'Raw Data'!$B$4:$AL$139</definedName>
    <definedName name="cath_Feb_5_2013hjp_4_1" localSheetId="13">'Raw Data'!$B$4:$AL$139</definedName>
    <definedName name="cath_Feb_5_2013hjp_5"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Feb_12_2013hjp_2_1" localSheetId="13">'Raw Data'!$B$4:$AL$139</definedName>
    <definedName name="dementia_Feb_12_2013hjp_3" localSheetId="13">'Raw Data'!$B$4:$AL$139</definedName>
    <definedName name="dementia_Feb_12_2013hjp_3_1" localSheetId="13">'Raw Data'!$B$4:$AL$139</definedName>
    <definedName name="dementia_Feb_12_2013hjp_4" localSheetId="13">'Raw Data'!$B$4:$AL$139</definedName>
    <definedName name="dementia_Feb_12_2013hjp_4_1" localSheetId="13">'Raw Data'!$B$4:$AL$139</definedName>
    <definedName name="dementia_Feb_12_2013hjp_5"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Feb_5_2013hjp_2_1" localSheetId="13">'Raw Data'!$B$4:$AL$139</definedName>
    <definedName name="hip_replace_Feb_5_2013hjp_3" localSheetId="13">'Raw Data'!$B$4:$AL$139</definedName>
    <definedName name="hip_replace_Feb_5_2013hjp_3_1" localSheetId="13">'Raw Data'!$B$4:$AL$139</definedName>
    <definedName name="hip_replace_Feb_5_2013hjp_4" localSheetId="13">'Raw Data'!$B$4:$AL$139</definedName>
    <definedName name="hip_replace_Feb_5_2013hjp_4_1" localSheetId="13">'Raw Data'!$B$4:$AL$139</definedName>
    <definedName name="hip_replace_Feb_5_2013hjp_5"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Feb_5_2013hjp_2_1" localSheetId="13">'Raw Data'!$B$4:$AL$139</definedName>
    <definedName name="knee_replace_Feb_5_2013hjp_3" localSheetId="13">'Raw Data'!$B$4:$AL$139</definedName>
    <definedName name="knee_replace_Feb_5_2013hjp_3_1" localSheetId="13">'Raw Data'!$B$4:$AL$139</definedName>
    <definedName name="knee_replace_Feb_5_2013hjp_4" localSheetId="13">'Raw Data'!$B$4:$AL$139</definedName>
    <definedName name="knee_replace_Feb_5_2013hjp_4_1" localSheetId="13">'Raw Data'!$B$4:$AL$139</definedName>
    <definedName name="knee_replace_Feb_5_2013hjp_5"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Feb_5_2013hjp_2_1" localSheetId="13">'Raw Data'!$B$4:$AL$139</definedName>
    <definedName name="pci_Feb_5_2013hjp_3" localSheetId="13">'Raw Data'!$B$4:$AL$139</definedName>
    <definedName name="pci_Feb_5_2013hjp_3_1" localSheetId="13">'Raw Data'!$B$4:$AL$139</definedName>
    <definedName name="pci_Feb_5_2013hjp_4" localSheetId="13">'Raw Data'!$B$4:$AL$139</definedName>
    <definedName name="pci_Feb_5_2013hjp_4_1" localSheetId="13">'Raw Data'!$B$4:$AL$139</definedName>
    <definedName name="pci_Feb_5_2013hjp_5"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DF7135DE-9208-4F87-AC9C-C7620734B982}"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10884CAA-2ADB-4FD8-9DDA-26BDA1BFD582}"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5A2C623-80FD-4CA1-9240-EA54DD0E28A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8037BCFC-DC52-415C-9F52-484A3A27B554}"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79F395F9-192E-4EB8-81E4-33065842C11D}"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6E93E5EB-852F-46DF-8423-7A07FC2FB9C4}"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D38C2F8-CA1C-4ABD-83BA-DBC2170E894F}"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<sst xmlns="http://schemas.openxmlformats.org/spreadsheetml/2006/main" count="2016" uniqueCount="469">
  <si>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</si>
  <si>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</si>
  <si>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</si>
  <si>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</si>
  <si>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</si>
  <si>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</si>
  <si>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</si>
  <si>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</si>
  <si>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</si>
  <si>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</si>
  <si>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</si>
  <si>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</si>
  <si>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</si>
  <si>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</si>
  <si>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</si>
  <si>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</si>
  <si>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</si>
  <si>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</si>
  <si>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</si>
  <si>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</si>
  <si>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</si>
  <si>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</si>
  <si>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</si>
  <si>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</si>
  <si>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</si>
  <si>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</si>
  <si>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</si>
  <si>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</si>
  <si>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</si>
  <si>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</si>
  <si>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</si>
  <si>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</si>
  <si>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</si>
  <si>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</si>
  <si>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</si>
  <si>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</si>
  <si>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</si>
  <si>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</si>
  <si>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</si>
  <si>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</si>
  <si>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</si>
  <si>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</si>
  <si>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</si>
  <si>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</si>
  <si>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</si>
  <si>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</si>
  <si>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</si>
  <si>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</si>
  <si>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</si>
  <si>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</si>
  <si>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</si>
  <si>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</si>
  <si>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</si>
  <si>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</si>
  <si>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</si>
  <si>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</si>
  <si>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</si>
  <si>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</si>
  <si>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</si>
  <si>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</si>
  <si>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</si>
  <si>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</si>
  <si>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</si>
  <si>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</si>
  <si>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</si>
  <si>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</si>
  <si>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</si>
  <si>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</si>
  <si>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</si>
  <si>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</si>
  <si>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</si>
  <si>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</si>
  <si>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</si>
  <si>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</si>
  <si>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</si>
  <si>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</si>
  <si>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</si>
  <si>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</si>
  <si>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</si>
  <si>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</si>
  <si>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</si>
  <si>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</si>
  <si>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</si>
  <si>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</si>
  <si>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</si>
  <si>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</si>
  <si>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</si>
  <si>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</si>
  <si>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</si>
  <si>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</si>
  <si>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</si>
  <si>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</si>
  <si>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</si>
  <si>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</si>
  <si>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</si>
  <si>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</si>
  <si>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</si>
  <si>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</si>
  <si>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</si>
  <si>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</si>
  <si>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</si>
  <si>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</si>
  <si>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</si>
  <si>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</si>
  <si>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</si>
  <si>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</si>
  <si>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</si>
  <si>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</si>
  <si>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</si>
  <si>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</si>
  <si>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</si>
  <si>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</si>
  <si>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</si>
  <si>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</si>
  <si>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</si>
  <si>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</si>
  <si>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</si>
  <si>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</si>
  <si>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</si>
  <si>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</si>
  <si>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</si>
  <si>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</si>
  <si>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</si>
  <si>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</si>
  <si>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</si>
  <si>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</si>
  <si>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</si>
  <si>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</si>
  <si>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</si>
  <si>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</si>
  <si>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</si>
  <si>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</si>
  <si>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</si>
  <si>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</si>
  <si>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</si>
  <si>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</si>
  <si>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</si>
  <si>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</si>
  <si>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</si>
  <si>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</si>
  <si>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</si>
  <si>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</si>
  <si>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</si>
  <si>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</si>
  <si>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</si>
  <si>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</si>
  <si>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</si>
  <si>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</si>
  <si>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</si>
  <si>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</si>
  <si>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</si>
  <si>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</si>
  <si>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</si>
  <si>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</si>
  <si>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</si>
  <si>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</si>
  <si>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</si>
  <si>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</si>
  <si>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</si>
  <si>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</si>
  <si>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</si>
  <si>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</si>
  <si>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</si>
  <si>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</si>
  <si>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</si>
  <si>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</si>
  <si>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</si>
  <si>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</si>
  <si>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</si>
  <si>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</si>
  <si>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</si>
  <si>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</si>
  <si>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</si>
  <si>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</si>
  <si>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</si>
  <si>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</si>
  <si>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</si>
  <si>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</si>
  <si>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</si>
  <si>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</si>
  <si>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</si>
  <si>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</si>
  <si>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</si>
  <si>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</si>
  <si>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</si>
  <si>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</si>
  <si>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</si>
  <si>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</si>
  <si>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</si>
  <si>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</si>
  <si>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</si>
  <si>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</si>
  <si>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</si>
  <si>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</si>
  <si>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</si>
  <si>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</si>
  <si>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</si>
  <si>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</si>
  <si>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</si>
  <si>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</si>
  <si>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</si>
  <si>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</si>
  <si>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</si>
  <si>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</si>
  <si>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</si>
  <si>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</si>
  <si>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</si>
  <si>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</si>
  <si>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</si>
  <si>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</si>
  <si>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</si>
  <si>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</si>
  <si>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</si>
  <si>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</si>
  <si>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</si>
  <si>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</si>
  <si>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</si>
  <si>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</si>
  <si>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</si>
  <si>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</si>
  <si>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</si>
  <si>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</si>
  <si>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</si>
  <si>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</si>
  <si>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</si>
  <si>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</si>
  <si>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</si>
  <si>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</si>
  <si>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</si>
  <si>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</si>
  <si>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</si>
  <si>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</si>
  <si>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</si>
  <si>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</si>
  <si>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</si>
  <si>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</si>
  <si>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</si>
  <si>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</si>
  <si>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</si>
  <si>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</si>
  <si>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</si>
  <si>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</si>
  <si>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</si>
  <si>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</si>
  <si>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</si>
  <si>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</si>
  <si>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</si>
  <si>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</si>
  <si>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</si>
  <si>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</si>
  <si>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</si>
  <si>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</si>
  <si>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</si>
  <si>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</si>
  <si>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</si>
  <si>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</si>
  <si>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</si>
  <si>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</si>
  <si>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</si>
  <si>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</si>
  <si>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</si>
  <si>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</si>
  <si>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</si>
  <si>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Region</t>
  </si>
  <si>
    <t>u</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</si>
  <si>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</si>
  <si>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</si>
  <si>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</si>
  <si>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</si>
  <si>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</si>
  <si>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</si>
  <si>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</si>
  <si>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</si>
  <si>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</si>
  <si>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</si>
  <si>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</si>
  <si>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</si>
  <si>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</si>
  <si>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</si>
  <si>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</si>
  <si>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</si>
  <si>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</si>
  <si>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</si>
  <si>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</si>
  <si>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</si>
  <si>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</si>
  <si>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</si>
  <si>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</si>
  <si>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</si>
  <si>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</si>
  <si>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</si>
  <si>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</si>
  <si>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</si>
  <si>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</si>
  <si>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</si>
  <si>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</si>
  <si>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</si>
  <si>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</si>
  <si>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</si>
  <si>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</si>
  <si>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</si>
  <si>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</si>
  <si>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</si>
  <si>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</si>
  <si>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</si>
  <si>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</si>
  <si>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</si>
  <si>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</si>
  <si>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</si>
  <si>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</si>
  <si>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</si>
  <si>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</si>
  <si>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</si>
  <si>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</si>
  <si>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</si>
  <si>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</si>
  <si>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</si>
  <si>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</si>
  <si>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</si>
  <si>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</si>
  <si>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</si>
  <si>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</si>
  <si>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</si>
  <si>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</si>
  <si>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</si>
  <si>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</si>
  <si>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</si>
  <si>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</si>
  <si>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</si>
  <si>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</si>
  <si>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</si>
  <si>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</si>
  <si>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</si>
  <si>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</si>
  <si>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</si>
  <si>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</si>
  <si>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</si>
  <si>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</si>
  <si>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</si>
  <si>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</si>
  <si>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</si>
  <si>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</si>
  <si>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</si>
  <si>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</si>
  <si>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</si>
  <si>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</si>
  <si>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</si>
  <si>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</si>
  <si>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</si>
  <si>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</si>
  <si>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</si>
  <si>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</si>
  <si>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</si>
  <si>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</si>
  <si>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</si>
  <si>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</si>
  <si>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</si>
  <si>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</si>
  <si>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</si>
  <si>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</si>
  <si>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</si>
  <si>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</si>
  <si>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</si>
  <si>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</si>
  <si>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</si>
  <si>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</si>
  <si>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</si>
  <si>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</si>
  <si>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</si>
  <si>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</si>
  <si>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</si>
  <si>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</si>
  <si>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</si>
  <si>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</si>
  <si>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</si>
  <si>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</si>
  <si>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</si>
  <si>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</si>
  <si>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</si>
  <si>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</si>
  <si>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</si>
  <si>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</si>
  <si>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</si>
  <si>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</si>
  <si>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</si>
  <si>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</si>
  <si>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</si>
  <si>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</si>
  <si>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</si>
  <si>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</si>
  <si>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</si>
  <si>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</si>
  <si>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</si>
  <si>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</si>
  <si>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</si>
  <si>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</si>
  <si>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</si>
  <si>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</si>
  <si>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</si>
  <si>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</si>
  <si>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</si>
  <si>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</si>
  <si>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</si>
  <si>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</si>
  <si>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</si>
  <si>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</si>
  <si>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</si>
  <si>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</si>
  <si>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</si>
  <si>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</si>
  <si>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</si>
  <si>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</si>
  <si>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</si>
  <si>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</si>
  <si>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</si>
  <si>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</si>
  <si>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</si>
  <si>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</si>
  <si>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</si>
  <si>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</si>
  <si>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</si>
  <si>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</si>
  <si>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</si>
  <si>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2008/09-2012/13</t>
  </si>
  <si>
    <t>2013/14-2017/18</t>
  </si>
  <si>
    <t>2018/19-2022/23</t>
  </si>
  <si>
    <t>Count 
(2008/09-2012/13)</t>
  </si>
  <si>
    <t>Crude Percent
(2008/09-2012/13)</t>
  </si>
  <si>
    <t>Adjusted Percent
(2008/09-2012/13)</t>
  </si>
  <si>
    <t>Count 
(2013/14-2017/18)</t>
  </si>
  <si>
    <t>Crude Percent
(2013/14-2017/18)</t>
  </si>
  <si>
    <t>Adjusted Percent
(2013/14-2017/18)</t>
  </si>
  <si>
    <t>Count 
(2018/19-2022/23)</t>
  </si>
  <si>
    <t>Adjusted Percent
(2018/19-2022/23)</t>
  </si>
  <si>
    <t>Adjusted Percent
(2008/09 - 2012/13)</t>
  </si>
  <si>
    <t>Adjusted Percent
(2013/14 - 2017/18)</t>
  </si>
  <si>
    <t>Adjusted Percent
(2018/19 - 2022/23)</t>
  </si>
  <si>
    <t>(1,2,3,b)</t>
  </si>
  <si>
    <t>(1,2)</t>
  </si>
  <si>
    <t>(3,b)</t>
  </si>
  <si>
    <t>(1,2,b)</t>
  </si>
  <si>
    <t>r</t>
  </si>
  <si>
    <t>(1,a)</t>
  </si>
  <si>
    <t>(1,3)</t>
  </si>
  <si>
    <t>(2,b)</t>
  </si>
  <si>
    <t>(3,s)</t>
  </si>
  <si>
    <t>I</t>
  </si>
  <si>
    <t>(1,2,3,a)</t>
  </si>
  <si>
    <t>1,2,3</t>
  </si>
  <si>
    <t>Maternal age-adjusted percent of singleton live in-hospital births</t>
  </si>
  <si>
    <t xml:space="preserve">date:  November 27, 2024 </t>
  </si>
  <si>
    <t>Crude and Maternal Age-Adjusted Annual Inadequate Prenatal Care Rates by Regions, 2008/09-2012/13, 2013/14-2017/18 &amp; 2018/19-2022/23(ref), proportion of live in-hospital singleton births (INCL VIRTUAL VISITS)</t>
  </si>
  <si>
    <t>(1,3,a)</t>
  </si>
  <si>
    <t>Crude and Maternal Age-Adjusted Annual Inadequate Prenatal Care Rates by Income Quintile, 2008/09-2012/13, 2013/14-2017/18 &amp; 2018/19-2022/23(ref), proportion of live in-hospital singleton births (INCL VIRTUAL VISITS)</t>
  </si>
  <si>
    <t xml:space="preserve">Inadequate Prenatal Care (including virtual visits) Counts, Crude Percents, and Adjusted Percents by Winnipeg Community Area, 2008/09-2012/13, 2013/14-2017/18, and 2018/19-2022/23
</t>
  </si>
  <si>
    <t xml:space="preserve">Inadequate Prenatal Care (including virtual visits) Counts, Crude Percents, and Adjusted Percents by Winnipeg Neighbourhood Community, 2008/09-2012/13, 2013/14-2017/18, and 2018/19-2022/23
</t>
  </si>
  <si>
    <t xml:space="preserve">Inadequate Prenatal Care (including virtual visits) Counts, Crude Percents, and Adjusted Percents by District in Southern Health-Santé Sud, 2008/09-2012/13, 2013/14-2017/18, and 2018/19-2022/23
</t>
  </si>
  <si>
    <t xml:space="preserve">Inadequate Prenatal Care (including virtual visits) Counts, Crude Percents, and Adjusted Percents by District in Interlake-Eastern RHA, 2008/09-2012/13, 2013/14-2017/18, and 2018/19-2022/23
</t>
  </si>
  <si>
    <t xml:space="preserve">Inadequate Prenatal Care (including virtual visits) Counts, Crude Percents, and Adjusted Percents by District in Prairie Mountain, 2008/09-2012/13, 2013/14-2017/18, and 2018/19-2022/23
</t>
  </si>
  <si>
    <t xml:space="preserve">Inadequate Prenatal Care (including virtual visits) Counts, Crude Percents, and Adjusted Percents by District in Northern Health Region, 2008/09-2012/13, 2013/14-2017/18, and 2018/19-2022/23
</t>
  </si>
  <si>
    <t>Average annual count and percent of singleton live in-hospital births</t>
  </si>
  <si>
    <t>Crude Percent
(2018/19-2022/23)</t>
  </si>
  <si>
    <t>If you require this document in a different accessible format, please contact us: by phone at 204-789-3819 or by email at info@cpe.umanitoba.ca.</t>
  </si>
  <si>
    <t>End of worksheet</t>
  </si>
  <si>
    <t>bold  = statistically significant</t>
  </si>
  <si>
    <t>Health Region</t>
  </si>
  <si>
    <t xml:space="preserve">Adjusted Percent of Inadequate Prenatal Care (including virtual visits) by Income Quintile, 2008/09-2012/13, 2013/14-2017/18, and 2018/19-2022/23
</t>
  </si>
  <si>
    <t xml:space="preserve">Statistical Tests for Adjusted Percent of Inadequate Prenatal Care (including virtual visits) by Income Quintile, 2008/09-2012/13, 2013/14-2017/18, and 2018/19-2022/23
</t>
  </si>
  <si>
    <t xml:space="preserve">Inadequate Prenatal Care (including virtual visits) Counts, Crude Percents, and Adjusted Percents by Health Region,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</si>
</sst>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5">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9" xfId="106" applyBorder="1">
      <alignment horizontal="center" vertical="center" wrapText="1"/>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0" fontId="43" fillId="0" borderId="0" xfId="0" applyFont="1" applyAlignment="1">
      <alignment horizontal="left" vertical="center"/>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2" fontId="40" fillId="0" borderId="11" xfId="108" applyNumberFormat="1" applyFont="1" applyFill="1" applyBorder="1" applyAlignment="1">
      <alignment horizontal="right" vertical="center" indent="3"/>
    </xf>
    <xf numFmtId="4" fontId="44" fillId="35" borderId="24" xfId="104" quotePrefix="1" applyNumberFormat="1" applyBorder="1">
      <alignment horizontal="right" vertical="center" indent="3"/>
    </xf>
    <xf numFmtId="4" fontId="44" fillId="35" borderId="26" xfId="104" quotePrefix="1" applyNumberFormat="1" applyBorder="1">
      <alignment horizontal="right" vertical="center" indent="3"/>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0" fillId="0" borderId="0" xfId="0" applyFont="1"/>
    <xf numFmtId="0" fontId="37" fillId="0" borderId="0" xfId="2" applyAlignment="1">
      <alignment vertical="center"/>
    </xf>
    <xf numFmtId="0" fontId="32" fillId="0" borderId="0" xfId="3"/>
    <xf numFmtId="2" fontId="42" fillId="0" borderId="0" xfId="43" applyNumberFormat="1" applyFont="1"/>
    <xf numFmtId="0" fontId="44" fillId="35" borderId="19" xfId="106" applyBorder="1" applyAlignment="1">
      <alignment horizontal="left" vertical="center" wrapText="1"/>
    </xf>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6032647071039917"/>
          <c:y val="0.10692735730919968"/>
          <c:w val="0.57489565783472929"/>
          <c:h val="0.71405618824035555"/>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c:v>
                  </c:pt>
                  <c:pt idx="3">
                    <c:v>Interlake-Eastern RHA (b)</c:v>
                  </c:pt>
                  <c:pt idx="4">
                    <c:v>Winnipeg RHA (1,2,3,b)</c:v>
                  </c:pt>
                  <c:pt idx="5">
                    <c:v>Southern Health-Santé Sud (1,3)</c:v>
                  </c:pt>
                </c:lvl>
                <c:lvl>
                  <c:pt idx="0">
                    <c:v>   </c:v>
                  </c:pt>
                </c:lvl>
              </c:multiLvlStrCache>
            </c:multiLvlStrRef>
          </c:cat>
          <c:val>
            <c:numRef>
              <c:f>'Graph Data'!$H$6:$H$11</c:f>
              <c:numCache>
                <c:formatCode>0.00</c:formatCode>
                <c:ptCount val="6"/>
                <c:pt idx="0">
                  <c:v>10.7318965</c:v>
                </c:pt>
                <c:pt idx="1">
                  <c:v>32.011370929999998</c:v>
                </c:pt>
                <c:pt idx="2">
                  <c:v>9.6303042899999998</c:v>
                </c:pt>
                <c:pt idx="3">
                  <c:v>11.56394253</c:v>
                </c:pt>
                <c:pt idx="4">
                  <c:v>7.3294623399999992</c:v>
                </c:pt>
                <c:pt idx="5">
                  <c:v>8.6752126199999999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c:v>
                  </c:pt>
                  <c:pt idx="3">
                    <c:v>Interlake-Eastern RHA (b)</c:v>
                  </c:pt>
                  <c:pt idx="4">
                    <c:v>Winnipeg RHA (1,2,3,b)</c:v>
                  </c:pt>
                  <c:pt idx="5">
                    <c:v>Southern Health-Santé Sud (1,3)</c:v>
                  </c:pt>
                </c:lvl>
                <c:lvl>
                  <c:pt idx="0">
                    <c:v>   </c:v>
                  </c:pt>
                </c:lvl>
              </c:multiLvlStrCache>
            </c:multiLvlStrRef>
          </c:cat>
          <c:val>
            <c:numRef>
              <c:f>'Graph Data'!$G$6:$G$11</c:f>
              <c:numCache>
                <c:formatCode>0.00</c:formatCode>
                <c:ptCount val="6"/>
                <c:pt idx="0">
                  <c:v>9.3354833799999994</c:v>
                </c:pt>
                <c:pt idx="1">
                  <c:v>25.162867739999999</c:v>
                </c:pt>
                <c:pt idx="2">
                  <c:v>9.9194423</c:v>
                </c:pt>
                <c:pt idx="3">
                  <c:v>9.6953356199999998</c:v>
                </c:pt>
                <c:pt idx="4">
                  <c:v>5.9075911000000003</c:v>
                </c:pt>
                <c:pt idx="5">
                  <c:v>8.1823093299999989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c:v>
                  </c:pt>
                  <c:pt idx="3">
                    <c:v>Interlake-Eastern RHA (b)</c:v>
                  </c:pt>
                  <c:pt idx="4">
                    <c:v>Winnipeg RHA (1,2,3,b)</c:v>
                  </c:pt>
                  <c:pt idx="5">
                    <c:v>Southern Health-Santé Sud (1,3)</c:v>
                  </c:pt>
                </c:lvl>
                <c:lvl>
                  <c:pt idx="0">
                    <c:v>   </c:v>
                  </c:pt>
                </c:lvl>
              </c:multiLvlStrCache>
            </c:multiLvlStrRef>
          </c:cat>
          <c:val>
            <c:numRef>
              <c:f>'Graph Data'!$F$6:$F$11</c:f>
              <c:numCache>
                <c:formatCode>0.00</c:formatCode>
                <c:ptCount val="6"/>
                <c:pt idx="0">
                  <c:v>9.3755468999999998</c:v>
                </c:pt>
                <c:pt idx="1">
                  <c:v>26.833645199999999</c:v>
                </c:pt>
                <c:pt idx="2">
                  <c:v>8.6664871199999993</c:v>
                </c:pt>
                <c:pt idx="3">
                  <c:v>10.092201429999999</c:v>
                </c:pt>
                <c:pt idx="4">
                  <c:v>6.0189172300000005</c:v>
                </c:pt>
                <c:pt idx="5">
                  <c:v>7.6637322699999997</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4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4496662668329772"/>
          <c:y val="0.1274053756194416"/>
          <c:w val="0.210923074599400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9888801883190013"/>
          <c:w val="0.8661362333747884"/>
          <c:h val="0.485382075859302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22.46372706</c:v>
                </c:pt>
                <c:pt idx="1">
                  <c:v>13.392617439999999</c:v>
                </c:pt>
                <c:pt idx="2">
                  <c:v>8.3776376299999988</c:v>
                </c:pt>
                <c:pt idx="3">
                  <c:v>10.674348569999999</c:v>
                </c:pt>
                <c:pt idx="4">
                  <c:v>5.2687127799999995</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21.21072062</c:v>
                </c:pt>
                <c:pt idx="1">
                  <c:v>15.70582302</c:v>
                </c:pt>
                <c:pt idx="2">
                  <c:v>8.7190463099999995</c:v>
                </c:pt>
                <c:pt idx="3">
                  <c:v>9.2427405300000007</c:v>
                </c:pt>
                <c:pt idx="4">
                  <c:v>5.2427280700000001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18.055386940000002</c:v>
                </c:pt>
                <c:pt idx="1">
                  <c:v>23.155621979999999</c:v>
                </c:pt>
                <c:pt idx="2">
                  <c:v>11.4156961</c:v>
                </c:pt>
                <c:pt idx="3">
                  <c:v>10.240058509999999</c:v>
                </c:pt>
                <c:pt idx="4">
                  <c:v>7.2846935599999991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5965854148614211"/>
          <c:y val="0.21091945689109304"/>
          <c:w val="0.30187133456404075"/>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9276813464615267"/>
          <c:w val="0.8661362333747884"/>
          <c:h val="0.48846836134433474"/>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9.9667502900000002</c:v>
                </c:pt>
                <c:pt idx="1">
                  <c:v>5.5378054299999997</c:v>
                </c:pt>
                <c:pt idx="2">
                  <c:v>4.1267095400000002</c:v>
                </c:pt>
                <c:pt idx="3">
                  <c:v>3.36778815</c:v>
                </c:pt>
                <c:pt idx="4">
                  <c:v>2.8825561900000003</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9.7554814499999996</c:v>
                </c:pt>
                <c:pt idx="1">
                  <c:v>5.4095306699999997</c:v>
                </c:pt>
                <c:pt idx="2">
                  <c:v>4.1189034600000003</c:v>
                </c:pt>
                <c:pt idx="3">
                  <c:v>3.3846183299999999</c:v>
                </c:pt>
                <c:pt idx="4">
                  <c:v>2.73803135</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11.70720663</c:v>
                </c:pt>
                <c:pt idx="1">
                  <c:v>7.2103271400000004</c:v>
                </c:pt>
                <c:pt idx="2">
                  <c:v>5.6888801199999994</c:v>
                </c:pt>
                <c:pt idx="3">
                  <c:v>3.95150399</c:v>
                </c:pt>
                <c:pt idx="4">
                  <c:v>3.43400778</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3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7345706338143141"/>
          <c:y val="0.2153966251456137"/>
          <c:w val="0.2819351304173102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inadequate prenatal care rate (including virtual visits) by Manitoba health region for the years 2008/09-2012/13, 2013/14-2017/18, and 2018/19-2022/23. Values represent the maternal age- adjusted average annual percent of singleton live in-hospital birth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0.09156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737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9.3b: Inadequate Prenatal Care (including virtual visits)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percent of singleton live in-hospital births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adequate prenatal care rate (including virtual visits) by rural income quintile, 2008/09-2012/13, 2013/14-2017/18, and 2018/19-2022/23, based on the maternal age-adjusted annual percent of singleton live in-hospital births .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0.15101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58790" cy="6248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Inadequate Prenatal Care (including virtual visits)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percent of singleton live in-hospital births</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adequate prenatal care rate (including virtual visits) by urban income quintile, 2008/09-2012/13, 2013/14-2017/18, and 2018/19-2022/23, based on the maternal age-adjusted annual percent of singleton live in-hospital births .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0.12891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334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Inadequate Prenatal Care (including virtual visits)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percent of singleton live in-hospital births</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ci_Feb_5_2013hjp_2_1" connectionId="7" xr16:uid="{C8D8496B-8752-4A57-9F38-6EF821B4034E}"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ambvis_rates_Feb_5_2013hjp_2_1" connectionId="1" xr16:uid="{E6FCB28F-6A1E-41CA-96EC-2332AA3AB174}"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hip_replace_Feb_5_2013hjp_2_1" connectionId="5" xr16:uid="{30214BC9-C7F8-4F42-B94D-292F700B0FF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6B71A153-341B-465D-AB60-093EC30A9842}"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ambvis_rates_Feb_5_2013hjp_5" connectionId="1" xr16:uid="{260D0773-7C73-4808-A825-9D5DDED99307}"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0D54C08A-32C5-40B8-92E0-1F9873A35C0E}"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DC7A26E0-D958-4567-B91E-D7A0AE5BAFAD}"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C8DE0062-E105-4EB6-9D2B-D8C9A4C116AE}"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3295D0E7-A962-45FA-ABDE-420AECDD53E5}"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6D5762C1-4AAA-463A-BF97-F3DD54EBBFB8}"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knee_replace_Feb_5_2013hjp_3_1" connectionId="6" xr16:uid="{A9701F21-5CD5-4083-B658-056B9669767D}"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A8B5B08A-EABC-48FD-86D7-8B30ADFA81A6}"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DD990C1B-DD57-470D-83CE-35EAB02FCED7}"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F73965CF-EB5E-47A1-BBB9-A0D71DF524F3}"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FF74C1AB-14A4-4C38-AA86-CC602231F4E5}"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dementia_Feb_12_2013hjp_3_1" connectionId="4" xr16:uid="{C80A7EE2-4374-41A3-87FB-0757676783EE}"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th_Feb_5_2013hjp_2_1" connectionId="3" xr16:uid="{556C4D63-743C-486D-B11F-2DFEA20F99B5}"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dementia_Feb_12_2013hjp_4_1" connectionId="4" xr16:uid="{F7CA22C5-4308-4091-BF17-55C6919A797C}"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5575E7AE-1831-44CA-AF48-EF0ED3FC4D77}"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996616D6-349D-49C2-843E-3A497D263C9E}"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_4_1" connectionId="1" xr16:uid="{D34BF7D4-7C10-47F6-970F-F130B93F68F5}"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7E672F2C-D5BF-4327-8DF5-B3FA790E7EC4}"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cabg_Feb_5_2013hjp_1_4_1" connectionId="2" xr16:uid="{2A1CE0C2-128C-414C-8260-A4CF0475E6D7}"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knee_replace_Feb_5_2013hjp_5" connectionId="6" xr16:uid="{4851DFFF-C0F8-4446-9DE5-88CEBB4C865D}"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pci_Feb_5_2013hjp_3_1" connectionId="7" xr16:uid="{BC63AA71-43B2-4ABB-B122-9F56D32B4310}"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5D7BD975-72A7-494B-9F41-F99AA014F9D0}"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2D4EC120-2140-499E-9E1E-A28DA2E6E631}"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CCE1FE65-141B-4A2E-B088-FD5E033D7BCD}"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hip_replace_Feb_5_2013hjp_4_1" connectionId="5" xr16:uid="{0B6A069B-D37C-4707-85C4-3C3A2AB295D4}"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256350A0-4C91-4AC6-92AF-331C26420D0A}"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_2_1" connectionId="2" xr16:uid="{7EC1AB06-E38C-4376-ACA1-C79D7C58A918}"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dementia_Feb_12_2013hjp_2_1" connectionId="4" xr16:uid="{368A63D4-7273-412C-AB79-1EE4410062F8}"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96C1B4CF-AA91-4E89-99A7-D4F7DDFC075E}"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D10616E2-49FD-4874-8B42-562F0BA69460}" autoFormatId="16" applyNumberFormats="0" applyBorderFormats="0" applyFontFormats="1" applyPatternFormats="1" applyAlignmentFormats="0" applyWidthHeightFormats="0"/>
</file>

<file path=xl/queryTables/queryTable43.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F1D1F7FB-A161-45F7-BD7E-1B84BE904FD8}" autoFormatId="16" applyNumberFormats="0" applyBorderFormats="0" applyFontFormats="1" applyPatternFormats="1" applyAlignmentFormats="0" applyWidthHeightFormats="0"/>
</file>

<file path=xl/queryTables/queryTable44.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4420A470-1BCD-4FDE-B5B0-FDB658890CD4}" autoFormatId="16" applyNumberFormats="0" applyBorderFormats="0" applyFontFormats="1" applyPatternFormats="1" applyAlignmentFormats="0" applyWidthHeightFormats="0"/>
</file>

<file path=xl/queryTables/queryTable45.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36381AA-8BDD-4D3C-B179-D2190843BC63}" autoFormatId="16" applyNumberFormats="0" applyBorderFormats="0" applyFontFormats="1" applyPatternFormats="1" applyAlignmentFormats="0" applyWidthHeightFormats="0"/>
</file>

<file path=xl/queryTables/queryTable46.xml><?xml version="1.0" encoding="utf-8"?>
<queryTable xmlns="http://schemas.openxmlformats.org/spreadsheetml/2006/main" xmlns:mc="http://schemas.openxmlformats.org/markup-compatibility/2006" xmlns:xr16="http://schemas.microsoft.com/office/spreadsheetml/2017/revision16" mc:Ignorable="xr16" name="ambvis_rates_Feb_5_2013hjp_3_1" connectionId="1" xr16:uid="{96A4980B-0BB4-4154-802D-B6D29952861E}" autoFormatId="16" applyNumberFormats="0" applyBorderFormats="0" applyFontFormats="1" applyPatternFormats="1" applyAlignmentFormats="0" applyWidthHeightFormats="0"/>
</file>

<file path=xl/queryTables/queryTable47.xml><?xml version="1.0" encoding="utf-8"?>
<queryTable xmlns="http://schemas.openxmlformats.org/spreadsheetml/2006/main" xmlns:mc="http://schemas.openxmlformats.org/markup-compatibility/2006" xmlns:xr16="http://schemas.microsoft.com/office/spreadsheetml/2017/revision16" mc:Ignorable="xr16" name="cabg_Feb_5_2013hjp_1_5" connectionId="2" xr16:uid="{7D97BE8D-0AF4-4A66-82C5-DCEEB6AC5AEF}" autoFormatId="16" applyNumberFormats="0" applyBorderFormats="0" applyFontFormats="1" applyPatternFormats="1" applyAlignmentFormats="0" applyWidthHeightFormats="0"/>
</file>

<file path=xl/queryTables/queryTable48.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9.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2A51B692-239A-4DBE-BF16-6D8EBE74B0EB}"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_3_1" connectionId="2" xr16:uid="{6F01296B-3EC3-464A-8D5E-62B14E31205E}" autoFormatId="16" applyNumberFormats="0" applyBorderFormats="0" applyFontFormats="1" applyPatternFormats="1" applyAlignmentFormats="0" applyWidthHeightFormats="0"/>
</file>

<file path=xl/queryTables/queryTable50.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432A88F-A30B-4B1E-9DC0-28BD5BF71E0A}" autoFormatId="16" applyNumberFormats="0" applyBorderFormats="0" applyFontFormats="1" applyPatternFormats="1" applyAlignmentFormats="0" applyWidthHeightFormats="0"/>
</file>

<file path=xl/queryTables/queryTable51.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52.xml><?xml version="1.0" encoding="utf-8"?>
<queryTable xmlns="http://schemas.openxmlformats.org/spreadsheetml/2006/main" xmlns:mc="http://schemas.openxmlformats.org/markup-compatibility/2006" xmlns:xr16="http://schemas.microsoft.com/office/spreadsheetml/2017/revision16" mc:Ignorable="xr16" name="pci_Feb_5_2013hjp_5" connectionId="7" xr16:uid="{FE2FDC6C-DE50-46C4-8BA8-8F05590F277C}" autoFormatId="16" applyNumberFormats="0" applyBorderFormats="0" applyFontFormats="1" applyPatternFormats="1" applyAlignmentFormats="0" applyWidthHeightFormats="0"/>
</file>

<file path=xl/queryTables/queryTable53.xml><?xml version="1.0" encoding="utf-8"?>
<queryTable xmlns="http://schemas.openxmlformats.org/spreadsheetml/2006/main" xmlns:mc="http://schemas.openxmlformats.org/markup-compatibility/2006" xmlns:xr16="http://schemas.microsoft.com/office/spreadsheetml/2017/revision16" mc:Ignorable="xr16" name="hip_replace_Feb_5_2013hjp_3_1" connectionId="5" xr16:uid="{BCD91F40-EDBC-4E4C-A8C5-4DFB7BF04787}" autoFormatId="16" applyNumberFormats="0" applyBorderFormats="0" applyFontFormats="1" applyPatternFormats="1" applyAlignmentFormats="0" applyWidthHeightFormats="0"/>
</file>

<file path=xl/queryTables/queryTable54.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6323FB0-C7C8-433F-B083-1102B7CF0F62}" autoFormatId="16" applyNumberFormats="0" applyBorderFormats="0" applyFontFormats="1" applyPatternFormats="1" applyAlignmentFormats="0" applyWidthHeightFormats="0"/>
</file>

<file path=xl/queryTables/queryTable55.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A28265A3-72A0-4141-8893-918AAC6666FE}" autoFormatId="16" applyNumberFormats="0" applyBorderFormats="0" applyFontFormats="1" applyPatternFormats="1" applyAlignmentFormats="0" applyWidthHeightFormats="0"/>
</file>

<file path=xl/queryTables/queryTable56.xml><?xml version="1.0" encoding="utf-8"?>
<queryTable xmlns="http://schemas.openxmlformats.org/spreadsheetml/2006/main" xmlns:mc="http://schemas.openxmlformats.org/markup-compatibility/2006" xmlns:xr16="http://schemas.microsoft.com/office/spreadsheetml/2017/revision16" mc:Ignorable="xr16" name="cath_Feb_5_2013hjp_5" connectionId="3" xr16:uid="{8C06BB78-2AB0-4AC4-84DE-67FCD4A58879}" autoFormatId="16" applyNumberFormats="0" applyBorderFormats="0" applyFontFormats="1" applyPatternFormats="1" applyAlignmentFormats="0" applyWidthHeightFormats="0"/>
</file>

<file path=xl/queryTables/queryTable57.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A6B9919E-7572-4CA4-BA03-DC289CF359EA}" autoFormatId="16" applyNumberFormats="0" applyBorderFormats="0" applyFontFormats="1" applyPatternFormats="1" applyAlignmentFormats="0" applyWidthHeightFormats="0"/>
</file>

<file path=xl/queryTables/queryTable58.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9.xml><?xml version="1.0" encoding="utf-8"?>
<queryTable xmlns="http://schemas.openxmlformats.org/spreadsheetml/2006/main" xmlns:mc="http://schemas.openxmlformats.org/markup-compatibility/2006" xmlns:xr16="http://schemas.microsoft.com/office/spreadsheetml/2017/revision16" mc:Ignorable="xr16" name="cath_Feb_5_2013hjp_3_1" connectionId="3" xr16:uid="{39BA5863-AAB3-4320-9B13-BC486B91D0AD}"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_4_1" connectionId="7" xr16:uid="{8B50DFCA-8EE1-417D-A81A-4124C1CEC6F9}" autoFormatId="16" applyNumberFormats="0" applyBorderFormats="0" applyFontFormats="1" applyPatternFormats="1" applyAlignmentFormats="0" applyWidthHeightFormats="0"/>
</file>

<file path=xl/queryTables/queryTable60.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5B6C85E5-4336-4E5F-8CA0-59A32E37B097}" autoFormatId="16" applyNumberFormats="0" applyBorderFormats="0" applyFontFormats="1" applyPatternFormats="1" applyAlignmentFormats="0" applyWidthHeightFormats="0"/>
</file>

<file path=xl/queryTables/queryTable61.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583B729F-0C36-4B7F-8B61-9A4276C6E47B}" autoFormatId="16" applyNumberFormats="0" applyBorderFormats="0" applyFontFormats="1" applyPatternFormats="1" applyAlignmentFormats="0" applyWidthHeightFormats="0"/>
</file>

<file path=xl/queryTables/queryTable62.xml><?xml version="1.0" encoding="utf-8"?>
<queryTable xmlns="http://schemas.openxmlformats.org/spreadsheetml/2006/main" xmlns:mc="http://schemas.openxmlformats.org/markup-compatibility/2006" xmlns:xr16="http://schemas.microsoft.com/office/spreadsheetml/2017/revision16" mc:Ignorable="xr16" name="cath_Feb_5_2013hjp_4_1" connectionId="3" xr16:uid="{677F11A2-6018-4C12-9A45-7A10DEF3D20B}" autoFormatId="16" applyNumberFormats="0" applyBorderFormats="0" applyFontFormats="1" applyPatternFormats="1" applyAlignmentFormats="0" applyWidthHeightFormats="0"/>
</file>

<file path=xl/queryTables/queryTable63.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D72CD5E2-5749-469C-89CD-4D7A2F4FACF7}" autoFormatId="16" applyNumberFormats="0" applyBorderFormats="0" applyFontFormats="1" applyPatternFormats="1" applyAlignmentFormats="0" applyWidthHeightFormats="0"/>
</file>

<file path=xl/queryTables/queryTable64.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41F30AD1-64A4-44F4-B9A4-7FCBB7A808A0}" autoFormatId="16" applyNumberFormats="0" applyBorderFormats="0" applyFontFormats="1" applyPatternFormats="1" applyAlignmentFormats="0" applyWidthHeightFormats="0"/>
</file>

<file path=xl/queryTables/queryTable65.xml><?xml version="1.0" encoding="utf-8"?>
<queryTable xmlns="http://schemas.openxmlformats.org/spreadsheetml/2006/main" xmlns:mc="http://schemas.openxmlformats.org/markup-compatibility/2006" xmlns:xr16="http://schemas.microsoft.com/office/spreadsheetml/2017/revision16" mc:Ignorable="xr16" name="knee_replace_Feb_5_2013hjp_2_1" connectionId="6" xr16:uid="{B73EED1F-4D63-4873-85B7-9CB2267C4C0E}" autoFormatId="16" applyNumberFormats="0" applyBorderFormats="0" applyFontFormats="1" applyPatternFormats="1" applyAlignmentFormats="0" applyWidthHeightFormats="0"/>
</file>

<file path=xl/queryTables/queryTable66.xml><?xml version="1.0" encoding="utf-8"?>
<queryTable xmlns="http://schemas.openxmlformats.org/spreadsheetml/2006/main" xmlns:mc="http://schemas.openxmlformats.org/markup-compatibility/2006" xmlns:xr16="http://schemas.microsoft.com/office/spreadsheetml/2017/revision16" mc:Ignorable="xr16" name="knee_replace_Feb_5_2013hjp_4_1" connectionId="6" xr16:uid="{DF81A2C0-08DA-4EB3-BA28-FF088268E794}" autoFormatId="16" applyNumberFormats="0" applyBorderFormats="0" applyFontFormats="1" applyPatternFormats="1" applyAlignmentFormats="0" applyWidthHeightFormats="0"/>
</file>

<file path=xl/queryTables/queryTable67.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7B5833E6-3AD4-489F-B129-8E712D039614}" autoFormatId="16" applyNumberFormats="0" applyBorderFormats="0" applyFontFormats="1" applyPatternFormats="1" applyAlignmentFormats="0" applyWidthHeightFormats="0"/>
</file>

<file path=xl/queryTables/queryTable68.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69.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E44FB337-CDC2-4F0F-8976-F7A2B39F03EE}"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1FB4A215-1D41-4B3E-883F-069476AC3DBA}" autoFormatId="16" applyNumberFormats="0" applyBorderFormats="0" applyFontFormats="1" applyPatternFormats="1" applyAlignmentFormats="0" applyWidthHeightFormats="0"/>
</file>

<file path=xl/queryTables/queryTable70.xml><?xml version="1.0" encoding="utf-8"?>
<queryTable xmlns="http://schemas.openxmlformats.org/spreadsheetml/2006/main" xmlns:mc="http://schemas.openxmlformats.org/markup-compatibility/2006" xmlns:xr16="http://schemas.microsoft.com/office/spreadsheetml/2017/revision16" mc:Ignorable="xr16" name="dementia_Feb_12_2013hjp_5" connectionId="4" xr16:uid="{6222B95D-6527-40C7-8360-EF0E7A68FA8B}"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207A47A-0C1C-4D3D-9FBE-9CAC3DD6E198}"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hip_replace_Feb_5_2013hjp_5" connectionId="5" xr16:uid="{3774B90D-E6C0-4AB8-9FDD-BAB75BEE3F7B}"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dataCellStyle="Percent"/>
    <tableColumn id="10" xr3:uid="{9B6946B1-8EB7-4F82-B7C6-45A6E18E0B8E}" name="Adjusted Percent_x000a_(2013/14-2017/18)" dataDxfId="94" dataCellStyle="Percent"/>
    <tableColumn id="6" xr3:uid="{98A3EF03-EBD3-4B5B-968D-B7D8D08DA0B7}" name="Count _x000a_(2018/19-2022/23)" dataDxfId="93"/>
    <tableColumn id="7" xr3:uid="{207C225F-DEFE-422A-B44A-EF5A1D5B5E9B}" name="Crude Percent_x000a_(2018/19-2022/23)" dataDxfId="92" dataCellStyle="Percent"/>
    <tableColumn id="12" xr3:uid="{99B711D0-E2B7-4818-8B64-BF6600B64A94}" name="Adjusted Percent_x000a_(2018/19-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Region"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Percent"/>
    <tableColumn id="4" xr3:uid="{17D3DE66-4D16-4579-9390-FCE7DFAD63F4}" name="Count _x000a_(2013/14-2017/18)" dataDxfId="83" dataCellStyle="Data - counts"/>
    <tableColumn id="5" xr3:uid="{CB9FD7DB-67DB-469A-B19C-D7838272F54A}" name="Crude Percent_x000a_(2013/14-2017/18)" dataDxfId="82" dataCellStyle="Percent"/>
    <tableColumn id="9" xr3:uid="{13A8AFE8-2E00-4BDF-B370-B87F79D187D2}" name="Adjusted Percent_x000a_(2013/14-2017/18)" dataDxfId="81" dataCellStyle="Percent"/>
    <tableColumn id="6" xr3:uid="{DE6F0234-9AFC-4F7C-B44E-7E3EF1DFD886}" name="Count _x000a_(2018/19-2022/23)" dataDxfId="80" dataCellStyle="Data - counts"/>
    <tableColumn id="7" xr3:uid="{DEF3260F-6C20-44F1-A215-7DE7E706528E}" name="Crude Percent_x000a_(2018/19-2022/23)" dataDxfId="79" dataCellStyle="Percent"/>
    <tableColumn id="10" xr3:uid="{FD57EE1E-18E1-452C-A821-2E362C658130}" name="Adjusted Percent_x000a_(2018/19-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Region"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dataCellStyle="Percent"/>
    <tableColumn id="9" xr3:uid="{2605FB17-AA4C-4FAA-83FA-01A01B6C0FC0}" name="Adjusted Percent_x000a_(2013/14-2017/18)" dataDxfId="68" dataCellStyle="Percent"/>
    <tableColumn id="6" xr3:uid="{43E0FA13-9B54-44D6-B201-10E3B3EA5D72}" name="Count _x000a_(2018/19-2022/23)" dataDxfId="67" dataCellStyle="Data - counts"/>
    <tableColumn id="7" xr3:uid="{C517B006-E5E4-45CE-8275-34DFC91A1A27}" name="Crude Percent_x000a_(2018/19-2022/23)" dataDxfId="66" dataCellStyle="Percent"/>
    <tableColumn id="10" xr3:uid="{B737B69A-8423-4615-A441-837880882BBA}" name="Adjusted Percent_x000a_(2018/19-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Region"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dataCellStyle="Percent"/>
    <tableColumn id="9" xr3:uid="{3F299B8B-FCEB-4979-A7AE-BD2BD5C89E3E}" name="Adjusted Percent_x000a_(2013/14-2017/18)" dataDxfId="55" dataCellStyle="Percent"/>
    <tableColumn id="6" xr3:uid="{F9BAEEB1-906A-4FDA-B891-D116C64ECB71}" name="Count _x000a_(2018/19-2022/23)" dataDxfId="54"/>
    <tableColumn id="7" xr3:uid="{0CF98AB4-2418-42C1-BA44-73FF78F5589D}" name="Crude Percent_x000a_(2018/19-2022/23)" dataDxfId="53" dataCellStyle="Percent"/>
    <tableColumn id="10" xr3:uid="{9C6E716E-CAD9-42C6-B721-1B82BF58347E}" name="Adjusted Percent_x000a_(2018/19-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Region"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dataCellStyle="Percent"/>
    <tableColumn id="9" xr3:uid="{670C5F53-3547-4206-A3B4-00F4526F41EF}" name="Adjusted Percent_x000a_(2013/14-2017/18)" dataDxfId="42" dataCellStyle="Percent"/>
    <tableColumn id="6" xr3:uid="{5AE41F3B-C96C-4164-9A3A-D1DA1E86C419}" name="Count _x000a_(2018/19-2022/23)" dataDxfId="41"/>
    <tableColumn id="7" xr3:uid="{CC94DDF7-9E48-4746-955D-E442C96C3982}" name="Crude Percent_x000a_(2018/19-2022/23)" dataDxfId="40" dataCellStyle="Percent"/>
    <tableColumn id="10" xr3:uid="{1DCF345B-E210-451E-A2D4-F32F96B5D28A}" name="Adjusted Percent_x000a_(2018/19-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Region"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dataCellStyle="Percent"/>
    <tableColumn id="9" xr3:uid="{0243E1F9-2123-42A5-BB23-E877D5619A14}" name="Adjusted Percent_x000a_(2013/14-2017/18)" dataDxfId="29" dataCellStyle="Percent"/>
    <tableColumn id="6" xr3:uid="{2EBEEC92-8AF4-4122-8D62-E2CACC3843A9}" name="Count _x000a_(2018/19-2022/23)" dataDxfId="28"/>
    <tableColumn id="7" xr3:uid="{EE37DAC4-2A3A-4DD3-9407-19801A4F6813}" name="Crude Percent_x000a_(2018/19-2022/23)" dataDxfId="27" dataCellStyle="Percent"/>
    <tableColumn id="10" xr3:uid="{E85AC16D-EACE-461E-8B26-B1F5656F1FD6}" name="Adjusted Percent_x000a_(2018/19-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Region"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dataCellStyle="Percent"/>
    <tableColumn id="9" xr3:uid="{7A0D3EB2-8D1A-44C5-A259-DABF8E4C74B0}" name="Adjusted Percent_x000a_(2013/14-2017/18)" dataDxfId="16" dataCellStyle="Percent"/>
    <tableColumn id="6" xr3:uid="{FB9C8903-1AC8-4A75-8E6F-8F2F08F49C57}" name="Count _x000a_(2018/19-2022/23)" dataDxfId="15"/>
    <tableColumn id="7" xr3:uid="{290570BD-3038-4C7F-AC18-9BCCFD7BFA28}" name="Crude Percent_x000a_(2018/19-2022/23)" dataDxfId="14" dataCellStyle="Percent"/>
    <tableColumn id="10" xr3:uid="{926D0B2F-0520-4633-993E-B9FF02B30FFE}" name="Adjusted Percent_x000a_(2018/19-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Percent"/>
    <tableColumn id="3" xr3:uid="{25DBBBAA-19F0-44AB-A7A3-E2C9680F4E3D}" name="Adjusted Percent_x000a_(2013/14 - 2017/18)" dataDxfId="7" dataCellStyle="Percent"/>
    <tableColumn id="4" xr3:uid="{B1A4B07F-07FA-4054-9241-0E968E724E9B}" name="Adjusted Percent_x000a_(2018/19 -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57DC9E-E1C1-4BE2-8CEE-644E7923BD05}" name="Table919331221303948664" displayName="Table919331221303948664" ref="A2:B12" totalsRowShown="0" headerRowDxfId="5" dataDxfId="3" headerRowBorderDxfId="4">
  <tableColumns count="2">
    <tableColumn id="1" xr3:uid="{6613B642-825F-4FA9-916E-30091D301AEF}" name="Statistical Tests" dataDxfId="2"/>
    <tableColumn id="2" xr3:uid="{2CD80698-D841-4910-B7C8-450F141F6C08}"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55" Type="http://schemas.openxmlformats.org/officeDocument/2006/relationships/queryTable" Target="../queryTables/queryTable54.xml"/><Relationship Id="rId63" Type="http://schemas.openxmlformats.org/officeDocument/2006/relationships/queryTable" Target="../queryTables/queryTable62.xml"/><Relationship Id="rId68" Type="http://schemas.openxmlformats.org/officeDocument/2006/relationships/queryTable" Target="../queryTables/queryTable67.xml"/><Relationship Id="rId7" Type="http://schemas.openxmlformats.org/officeDocument/2006/relationships/queryTable" Target="../queryTables/queryTable6.xml"/><Relationship Id="rId71" Type="http://schemas.openxmlformats.org/officeDocument/2006/relationships/queryTable" Target="../queryTables/queryTable70.xml"/><Relationship Id="rId2" Type="http://schemas.openxmlformats.org/officeDocument/2006/relationships/queryTable" Target="../queryTables/queryTable1.xml"/><Relationship Id="rId16" Type="http://schemas.openxmlformats.org/officeDocument/2006/relationships/queryTable" Target="../queryTables/queryTable15.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3" Type="http://schemas.openxmlformats.org/officeDocument/2006/relationships/queryTable" Target="../queryTables/queryTable52.xml"/><Relationship Id="rId58" Type="http://schemas.openxmlformats.org/officeDocument/2006/relationships/queryTable" Target="../queryTables/queryTable57.xml"/><Relationship Id="rId66" Type="http://schemas.openxmlformats.org/officeDocument/2006/relationships/queryTable" Target="../queryTables/queryTable65.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61" Type="http://schemas.openxmlformats.org/officeDocument/2006/relationships/queryTable" Target="../queryTables/queryTable60.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60" Type="http://schemas.openxmlformats.org/officeDocument/2006/relationships/queryTable" Target="../queryTables/queryTable59.xml"/><Relationship Id="rId65" Type="http://schemas.openxmlformats.org/officeDocument/2006/relationships/queryTable" Target="../queryTables/queryTable64.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64" Type="http://schemas.openxmlformats.org/officeDocument/2006/relationships/queryTable" Target="../queryTables/queryTable63.xml"/><Relationship Id="rId69" Type="http://schemas.openxmlformats.org/officeDocument/2006/relationships/queryTable" Target="../queryTables/queryTable68.xml"/><Relationship Id="rId8" Type="http://schemas.openxmlformats.org/officeDocument/2006/relationships/queryTable" Target="../queryTables/queryTable7.xml"/><Relationship Id="rId51" Type="http://schemas.openxmlformats.org/officeDocument/2006/relationships/queryTable" Target="../queryTables/queryTable50.xml"/><Relationship Id="rId3" Type="http://schemas.openxmlformats.org/officeDocument/2006/relationships/queryTable" Target="../queryTables/queryTable2.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59" Type="http://schemas.openxmlformats.org/officeDocument/2006/relationships/queryTable" Target="../queryTables/queryTable58.xml"/><Relationship Id="rId67" Type="http://schemas.openxmlformats.org/officeDocument/2006/relationships/queryTable" Target="../queryTables/queryTable66.xml"/><Relationship Id="rId20" Type="http://schemas.openxmlformats.org/officeDocument/2006/relationships/queryTable" Target="../queryTables/queryTable19.xml"/><Relationship Id="rId41" Type="http://schemas.openxmlformats.org/officeDocument/2006/relationships/queryTable" Target="../queryTables/queryTable40.xml"/><Relationship Id="rId54" Type="http://schemas.openxmlformats.org/officeDocument/2006/relationships/queryTable" Target="../queryTables/queryTable53.xml"/><Relationship Id="rId62" Type="http://schemas.openxmlformats.org/officeDocument/2006/relationships/queryTable" Target="../queryTables/queryTable61.xml"/><Relationship Id="rId70" Type="http://schemas.openxmlformats.org/officeDocument/2006/relationships/queryTable" Target="../queryTables/queryTable6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9" customWidth="1"/>
    <col min="2" max="2" width="20.77734375" style="68" customWidth="1"/>
    <col min="3" max="7" width="20.77734375" style="69" customWidth="1"/>
    <col min="8" max="8" width="20.77734375" style="68" customWidth="1"/>
    <col min="9" max="10" width="20.77734375" style="69" customWidth="1"/>
    <col min="11" max="12" width="10.5546875" style="69" customWidth="1"/>
    <col min="13" max="16384" width="9.33203125" style="69"/>
  </cols>
  <sheetData>
    <row r="1" spans="1:18" s="56" customFormat="1" ht="18.899999999999999" customHeight="1" x14ac:dyDescent="0.3">
      <c r="A1" s="111" t="s">
        <v>468</v>
      </c>
      <c r="B1" s="55"/>
      <c r="C1" s="55"/>
      <c r="D1" s="55"/>
      <c r="E1" s="55"/>
      <c r="F1" s="55"/>
      <c r="G1" s="55"/>
      <c r="H1" s="55"/>
      <c r="I1" s="55"/>
      <c r="J1" s="55"/>
      <c r="K1" s="55"/>
      <c r="L1" s="55"/>
    </row>
    <row r="2" spans="1:18" s="56" customFormat="1" ht="18.899999999999999" customHeight="1" x14ac:dyDescent="0.3">
      <c r="A2" s="1" t="s">
        <v>460</v>
      </c>
      <c r="B2" s="57"/>
      <c r="C2" s="57"/>
      <c r="D2" s="57"/>
      <c r="E2" s="57"/>
      <c r="F2" s="57"/>
      <c r="G2" s="57"/>
      <c r="H2" s="57"/>
      <c r="I2" s="57"/>
      <c r="J2" s="57"/>
      <c r="K2" s="55"/>
      <c r="L2" s="55"/>
    </row>
    <row r="3" spans="1:18" s="61" customFormat="1" ht="54" customHeight="1" x14ac:dyDescent="0.3">
      <c r="A3" s="114" t="s">
        <v>465</v>
      </c>
      <c r="B3" s="59" t="s">
        <v>426</v>
      </c>
      <c r="C3" s="59" t="s">
        <v>427</v>
      </c>
      <c r="D3" s="59" t="s">
        <v>428</v>
      </c>
      <c r="E3" s="59" t="s">
        <v>429</v>
      </c>
      <c r="F3" s="59" t="s">
        <v>430</v>
      </c>
      <c r="G3" s="59" t="s">
        <v>431</v>
      </c>
      <c r="H3" s="59" t="s">
        <v>432</v>
      </c>
      <c r="I3" s="59" t="s">
        <v>461</v>
      </c>
      <c r="J3" s="59" t="s">
        <v>433</v>
      </c>
      <c r="Q3" s="62"/>
      <c r="R3" s="62"/>
    </row>
    <row r="4" spans="1:18" s="56" customFormat="1" ht="18.899999999999999" customHeight="1" x14ac:dyDescent="0.3">
      <c r="A4" s="63" t="s">
        <v>174</v>
      </c>
      <c r="B4" s="64">
        <v>194.8</v>
      </c>
      <c r="C4" s="88">
        <v>7.6650665000000009</v>
      </c>
      <c r="D4" s="88">
        <v>7.6637322699999997</v>
      </c>
      <c r="E4" s="64">
        <v>219.4</v>
      </c>
      <c r="F4" s="88">
        <v>7.94466976</v>
      </c>
      <c r="G4" s="88">
        <v>8.1823093299999989</v>
      </c>
      <c r="H4" s="64">
        <v>225.8</v>
      </c>
      <c r="I4" s="88">
        <v>8.3241170800000006</v>
      </c>
      <c r="J4" s="88">
        <v>8.6752126199999999</v>
      </c>
    </row>
    <row r="5" spans="1:18" s="56" customFormat="1" ht="18.899999999999999" customHeight="1" x14ac:dyDescent="0.3">
      <c r="A5" s="63" t="s">
        <v>169</v>
      </c>
      <c r="B5" s="64">
        <v>449.2</v>
      </c>
      <c r="C5" s="88">
        <v>6.3001402500000001</v>
      </c>
      <c r="D5" s="88">
        <v>6.0189172300000005</v>
      </c>
      <c r="E5" s="64">
        <v>416.8</v>
      </c>
      <c r="F5" s="88">
        <v>5.5646044200000002</v>
      </c>
      <c r="G5" s="88">
        <v>5.9075911000000003</v>
      </c>
      <c r="H5" s="64">
        <v>463</v>
      </c>
      <c r="I5" s="88">
        <v>6.4942351399999998</v>
      </c>
      <c r="J5" s="88">
        <v>7.3294623399999992</v>
      </c>
    </row>
    <row r="6" spans="1:18" s="56" customFormat="1" ht="18.899999999999999" customHeight="1" x14ac:dyDescent="0.3">
      <c r="A6" s="63" t="s">
        <v>49</v>
      </c>
      <c r="B6" s="64">
        <v>145.6</v>
      </c>
      <c r="C6" s="88">
        <v>11.45915316</v>
      </c>
      <c r="D6" s="88">
        <v>10.092201429999999</v>
      </c>
      <c r="E6" s="64">
        <v>137.4</v>
      </c>
      <c r="F6" s="88">
        <v>10.16121875</v>
      </c>
      <c r="G6" s="88">
        <v>9.6953356199999998</v>
      </c>
      <c r="H6" s="64">
        <v>157.80000000000001</v>
      </c>
      <c r="I6" s="88">
        <v>11.70796854</v>
      </c>
      <c r="J6" s="88">
        <v>11.56394253</v>
      </c>
    </row>
    <row r="7" spans="1:18" s="56" customFormat="1" ht="18.899999999999999" customHeight="1" x14ac:dyDescent="0.3">
      <c r="A7" s="63" t="s">
        <v>172</v>
      </c>
      <c r="B7" s="64">
        <v>175.4</v>
      </c>
      <c r="C7" s="88">
        <v>9.6341865299999991</v>
      </c>
      <c r="D7" s="88">
        <v>8.6664871199999993</v>
      </c>
      <c r="E7" s="64">
        <v>198.2</v>
      </c>
      <c r="F7" s="88">
        <v>10.429383289999999</v>
      </c>
      <c r="G7" s="88">
        <v>9.9194423</v>
      </c>
      <c r="H7" s="64">
        <v>169.4</v>
      </c>
      <c r="I7" s="88">
        <v>9.4594594599999997</v>
      </c>
      <c r="J7" s="88">
        <v>9.6303042899999998</v>
      </c>
    </row>
    <row r="8" spans="1:18" s="56" customFormat="1" ht="18.899999999999999" customHeight="1" x14ac:dyDescent="0.3">
      <c r="A8" s="63" t="s">
        <v>170</v>
      </c>
      <c r="B8" s="64">
        <v>523.20000000000005</v>
      </c>
      <c r="C8" s="88">
        <v>32.651023459999998</v>
      </c>
      <c r="D8" s="88">
        <v>26.833645199999999</v>
      </c>
      <c r="E8" s="64">
        <v>480.8</v>
      </c>
      <c r="F8" s="88">
        <v>30.554143369999998</v>
      </c>
      <c r="G8" s="88">
        <v>25.162867739999999</v>
      </c>
      <c r="H8" s="64">
        <v>530.79999999999995</v>
      </c>
      <c r="I8" s="88">
        <v>36.809986129999999</v>
      </c>
      <c r="J8" s="88">
        <v>32.011370929999998</v>
      </c>
      <c r="Q8" s="65"/>
    </row>
    <row r="9" spans="1:18" s="56" customFormat="1" ht="18.899999999999999" customHeight="1" x14ac:dyDescent="0.3">
      <c r="A9" s="66" t="s">
        <v>29</v>
      </c>
      <c r="B9" s="75">
        <v>1498.6</v>
      </c>
      <c r="C9" s="89">
        <v>10.405932760000001</v>
      </c>
      <c r="D9" s="89">
        <v>9.3755468999999998</v>
      </c>
      <c r="E9" s="75">
        <v>1455.8</v>
      </c>
      <c r="F9" s="89">
        <v>9.6451476100000004</v>
      </c>
      <c r="G9" s="89">
        <v>9.3354833799999994</v>
      </c>
      <c r="H9" s="75">
        <v>1549.6</v>
      </c>
      <c r="I9" s="89">
        <v>10.7318965</v>
      </c>
      <c r="J9" s="89">
        <v>10.7318965</v>
      </c>
    </row>
    <row r="10" spans="1:18" ht="18.899999999999999" customHeight="1" x14ac:dyDescent="0.25">
      <c r="A10" s="67" t="s">
        <v>415</v>
      </c>
    </row>
    <row r="11" spans="1:18" x14ac:dyDescent="0.25">
      <c r="B11" s="69"/>
      <c r="H11" s="69"/>
    </row>
    <row r="12" spans="1:18" x14ac:dyDescent="0.25">
      <c r="A12" s="110" t="s">
        <v>462</v>
      </c>
      <c r="B12" s="70"/>
      <c r="C12" s="70"/>
      <c r="D12" s="70"/>
      <c r="E12" s="70"/>
      <c r="F12" s="70"/>
      <c r="G12" s="70"/>
      <c r="H12" s="70"/>
      <c r="I12" s="70"/>
      <c r="J12" s="70"/>
    </row>
    <row r="13" spans="1:18" x14ac:dyDescent="0.25">
      <c r="B13" s="69"/>
      <c r="H13" s="69"/>
    </row>
    <row r="14" spans="1:18" ht="15.6" x14ac:dyDescent="0.3">
      <c r="A14" s="112" t="s">
        <v>463</v>
      </c>
      <c r="B14" s="69"/>
      <c r="H14" s="69"/>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K19" sqref="K19"/>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3" customWidth="1"/>
    <col min="7" max="7" width="23.109375" style="93" customWidth="1"/>
    <col min="8" max="8" width="17.33203125" style="93" customWidth="1"/>
    <col min="9" max="10" width="11.44140625" style="12" customWidth="1"/>
    <col min="11" max="11" width="15.109375" style="12" customWidth="1"/>
    <col min="12" max="12" width="2.5546875" style="12" customWidth="1"/>
    <col min="13" max="13" width="9.109375" style="94"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Maternal Age-Adjusted Annual Inadequate Prenatal Care Rates by Regions, 2008/09-2012/13, 2013/14-2017/18 &amp; 2018/19-2022/23(ref), proportion of live in-hospital singleton births (INCL VIRTUAL VISITS)</v>
      </c>
    </row>
    <row r="3" spans="1:34" x14ac:dyDescent="0.3">
      <c r="B3" s="27" t="str">
        <f>'Raw Data'!B6</f>
        <v xml:space="preserve">date:  November 27, 2024 </v>
      </c>
    </row>
    <row r="4" spans="1:34" x14ac:dyDescent="0.3">
      <c r="AD4"/>
      <c r="AE4"/>
    </row>
    <row r="5" spans="1:34" s="3" customFormat="1" x14ac:dyDescent="0.3">
      <c r="A5" s="3" t="s">
        <v>234</v>
      </c>
      <c r="B5" s="2" t="s">
        <v>179</v>
      </c>
      <c r="C5" s="3" t="s">
        <v>129</v>
      </c>
      <c r="D5" s="26" t="s">
        <v>390</v>
      </c>
      <c r="E5" s="2" t="s">
        <v>391</v>
      </c>
      <c r="F5" s="7" t="s">
        <v>423</v>
      </c>
      <c r="G5" s="7" t="s">
        <v>424</v>
      </c>
      <c r="H5" s="7" t="s">
        <v>425</v>
      </c>
      <c r="I5" s="13"/>
      <c r="J5" s="15" t="s">
        <v>262</v>
      </c>
      <c r="K5" s="44"/>
    </row>
    <row r="6" spans="1:34" x14ac:dyDescent="0.3">
      <c r="A6">
        <v>6</v>
      </c>
      <c r="B6" s="27" t="s">
        <v>130</v>
      </c>
      <c r="C6" t="str">
        <f>IF('Raw Data'!BC13&lt;0,CONCATENATE("(",-1*'Raw Data'!BC13,")"),'Raw Data'!BC13)</f>
        <v>(b)</v>
      </c>
      <c r="D6" s="28" t="s">
        <v>48</v>
      </c>
      <c r="E6" s="27" t="str">
        <f t="shared" ref="E6:E11" si="0">CONCATENATE(B6)&amp; (C6)</f>
        <v>Manitoba (b)</v>
      </c>
      <c r="F6" s="12">
        <f>('Raw Data'!E13)*100</f>
        <v>9.3755468999999998</v>
      </c>
      <c r="G6" s="12">
        <f>'Raw Data'!Q13*100</f>
        <v>9.3354833799999994</v>
      </c>
      <c r="H6" s="12">
        <f>'Raw Data'!AC13*100</f>
        <v>10.7318965</v>
      </c>
      <c r="J6" s="15">
        <v>8</v>
      </c>
      <c r="K6" s="14" t="s">
        <v>162</v>
      </c>
      <c r="L6" s="29"/>
      <c r="M6"/>
      <c r="N6" s="27"/>
      <c r="S6" s="6"/>
      <c r="T6" s="6"/>
      <c r="U6" s="6"/>
      <c r="AA6"/>
      <c r="AB6"/>
      <c r="AC6"/>
      <c r="AD6"/>
      <c r="AE6"/>
    </row>
    <row r="7" spans="1:34" x14ac:dyDescent="0.3">
      <c r="A7">
        <v>5</v>
      </c>
      <c r="B7" s="27" t="s">
        <v>170</v>
      </c>
      <c r="C7" t="str">
        <f>IF('Raw Data'!BC12&lt;0,CONCATENATE("(",-1*'Raw Data'!BC12,")"),'Raw Data'!BC12)</f>
        <v>(1,2,3,b)</v>
      </c>
      <c r="D7"/>
      <c r="E7" s="27" t="str">
        <f t="shared" si="0"/>
        <v>Northern Health Region (1,2,3,b)</v>
      </c>
      <c r="F7" s="12">
        <f>'Raw Data'!E12*100</f>
        <v>26.833645199999999</v>
      </c>
      <c r="G7" s="12">
        <f>'Raw Data'!Q12*100</f>
        <v>25.162867739999999</v>
      </c>
      <c r="H7" s="12">
        <f>'Raw Data'!AC12*100</f>
        <v>32.011370929999998</v>
      </c>
      <c r="J7" s="15">
        <v>9</v>
      </c>
      <c r="K7" s="44" t="s">
        <v>163</v>
      </c>
      <c r="L7" s="29"/>
      <c r="M7"/>
      <c r="N7" s="27"/>
      <c r="S7" s="6"/>
      <c r="T7" s="6"/>
      <c r="U7" s="6"/>
      <c r="AA7"/>
      <c r="AB7"/>
      <c r="AC7"/>
      <c r="AD7"/>
      <c r="AE7"/>
    </row>
    <row r="8" spans="1:34" x14ac:dyDescent="0.3">
      <c r="A8">
        <v>4</v>
      </c>
      <c r="B8" s="27" t="s">
        <v>172</v>
      </c>
      <c r="C8" t="str">
        <f>IF('Raw Data'!BC11&lt;0,CONCATENATE("(",-1*'Raw Data'!BC11,")"),'Raw Data'!BC11)</f>
        <v xml:space="preserve"> </v>
      </c>
      <c r="D8"/>
      <c r="E8" s="27" t="str">
        <f t="shared" si="0"/>
        <v xml:space="preserve">Prairie Mountain Health  </v>
      </c>
      <c r="F8" s="12">
        <f>'Raw Data'!E11*100</f>
        <v>8.6664871199999993</v>
      </c>
      <c r="G8" s="12">
        <f>'Raw Data'!Q11*100</f>
        <v>9.9194423</v>
      </c>
      <c r="H8" s="12">
        <f>'Raw Data'!AC11*100</f>
        <v>9.6303042899999998</v>
      </c>
      <c r="J8" s="15">
        <v>10</v>
      </c>
      <c r="K8" s="44" t="s">
        <v>165</v>
      </c>
      <c r="L8" s="29"/>
      <c r="M8"/>
      <c r="N8" s="27"/>
      <c r="S8" s="6"/>
      <c r="T8" s="6"/>
      <c r="U8" s="6"/>
      <c r="AA8"/>
      <c r="AB8"/>
      <c r="AC8"/>
      <c r="AD8"/>
      <c r="AE8"/>
    </row>
    <row r="9" spans="1:34" x14ac:dyDescent="0.3">
      <c r="A9">
        <v>3</v>
      </c>
      <c r="B9" s="27" t="s">
        <v>171</v>
      </c>
      <c r="C9" t="str">
        <f>IF('Raw Data'!BC10&lt;0,CONCATENATE("(",-1*'Raw Data'!BC10,")"),'Raw Data'!BC10)</f>
        <v>(b)</v>
      </c>
      <c r="D9"/>
      <c r="E9" s="27" t="str">
        <f t="shared" si="0"/>
        <v>Interlake-Eastern RHA (b)</v>
      </c>
      <c r="F9" s="12">
        <f>'Raw Data'!E10*100</f>
        <v>10.092201429999999</v>
      </c>
      <c r="G9" s="12">
        <f>'Raw Data'!Q10*100</f>
        <v>9.6953356199999998</v>
      </c>
      <c r="H9" s="12">
        <f>'Raw Data'!AC10*100</f>
        <v>11.56394253</v>
      </c>
      <c r="J9" s="15">
        <v>11</v>
      </c>
      <c r="K9" s="44" t="s">
        <v>164</v>
      </c>
      <c r="L9" s="29"/>
      <c r="M9"/>
      <c r="N9" s="27"/>
      <c r="S9" s="6"/>
      <c r="T9" s="6"/>
      <c r="U9" s="6"/>
      <c r="AA9"/>
      <c r="AB9"/>
      <c r="AC9"/>
      <c r="AD9"/>
      <c r="AE9"/>
    </row>
    <row r="10" spans="1:34" x14ac:dyDescent="0.3">
      <c r="A10">
        <v>2</v>
      </c>
      <c r="B10" s="27" t="s">
        <v>173</v>
      </c>
      <c r="C10" t="str">
        <f>IF('Raw Data'!BC9&lt;0,CONCATENATE("(",-1*'Raw Data'!BC9,")"),'Raw Data'!BC9)</f>
        <v>(1,2,3,b)</v>
      </c>
      <c r="D10"/>
      <c r="E10" s="27" t="str">
        <f t="shared" si="0"/>
        <v>Winnipeg RHA (1,2,3,b)</v>
      </c>
      <c r="F10" s="12">
        <f>'Raw Data'!E9*100</f>
        <v>6.0189172300000005</v>
      </c>
      <c r="G10" s="12">
        <f>'Raw Data'!Q9*100</f>
        <v>5.9075911000000003</v>
      </c>
      <c r="H10" s="12">
        <f>'Raw Data'!AC9*100</f>
        <v>7.3294623399999992</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(1,3)</v>
      </c>
      <c r="D11"/>
      <c r="E11" s="27" t="str">
        <f t="shared" si="0"/>
        <v>Southern Health-Santé Sud (1,3)</v>
      </c>
      <c r="F11" s="12">
        <f>'Raw Data'!E8*100</f>
        <v>7.6637322699999997</v>
      </c>
      <c r="G11" s="12">
        <f>'Raw Data'!Q8*100</f>
        <v>8.1823093299999989</v>
      </c>
      <c r="H11" s="12">
        <f>'Raw Data'!AC8*100</f>
        <v>8.6752126199999999</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Maternal Age-Adjusted Annual Inadequate Prenatal Care Rates by Income Quintile, 2008/09-2012/13, 2013/14-2017/18 &amp; 2018/19-2022/23(ref), proportion of live in-hospital singleton births (INCL VIRTUAL VISITS)</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417</v>
      </c>
      <c r="O17" s="6" t="s">
        <v>418</v>
      </c>
      <c r="P17" s="6" t="s">
        <v>419</v>
      </c>
      <c r="R17" s="29"/>
      <c r="V17"/>
      <c r="W17"/>
      <c r="X17"/>
      <c r="AF17" s="6"/>
      <c r="AG17" s="6"/>
      <c r="AH17" s="6"/>
    </row>
    <row r="18" spans="1:34" x14ac:dyDescent="0.3">
      <c r="B18"/>
      <c r="D18"/>
      <c r="E18"/>
      <c r="F18" s="6" t="s">
        <v>392</v>
      </c>
      <c r="G18" s="6" t="s">
        <v>393</v>
      </c>
      <c r="H18" s="6" t="s">
        <v>394</v>
      </c>
      <c r="I18"/>
      <c r="J18" s="6"/>
      <c r="K18" s="6"/>
      <c r="L18" s="6"/>
      <c r="M18" s="6"/>
      <c r="N18" s="37" t="s">
        <v>416</v>
      </c>
      <c r="O18" s="6"/>
      <c r="Q18" s="3"/>
      <c r="R18" s="29"/>
      <c r="V18"/>
      <c r="W18"/>
      <c r="X18"/>
      <c r="AF18" s="6"/>
      <c r="AG18" s="6"/>
      <c r="AH18" s="6"/>
    </row>
    <row r="19" spans="1:34" x14ac:dyDescent="0.3">
      <c r="B19" s="3" t="s">
        <v>30</v>
      </c>
      <c r="C19" s="3" t="s">
        <v>409</v>
      </c>
      <c r="D19" s="26" t="s">
        <v>390</v>
      </c>
      <c r="E19" s="2" t="s">
        <v>391</v>
      </c>
      <c r="F19" s="7" t="s">
        <v>423</v>
      </c>
      <c r="G19" s="7" t="s">
        <v>424</v>
      </c>
      <c r="H19" s="7" t="s">
        <v>425</v>
      </c>
      <c r="I19" s="7"/>
      <c r="J19" s="15" t="s">
        <v>262</v>
      </c>
      <c r="K19" s="44"/>
      <c r="L19" s="7"/>
      <c r="M19" s="12"/>
      <c r="N19" s="7" t="s">
        <v>423</v>
      </c>
      <c r="O19" s="7" t="s">
        <v>424</v>
      </c>
      <c r="P19" s="7" t="s">
        <v>425</v>
      </c>
    </row>
    <row r="20" spans="1:34" ht="27" x14ac:dyDescent="0.3">
      <c r="A20" t="s">
        <v>28</v>
      </c>
      <c r="B20" s="40" t="s">
        <v>410</v>
      </c>
      <c r="C20" s="27" t="str">
        <f>IF(OR('Raw Inc Data'!BS9="s",'Raw Inc Data'!BT9="s",'Raw Inc Data'!BU9="s")," (s)","")</f>
        <v/>
      </c>
      <c r="D20" t="s">
        <v>28</v>
      </c>
      <c r="E20" s="40" t="str">
        <f>CONCATENATE(B20,C20)</f>
        <v>R1
(Lowest)</v>
      </c>
      <c r="F20" s="12">
        <f>'Raw Inc Data'!D9*100</f>
        <v>22.46372706</v>
      </c>
      <c r="G20" s="12">
        <f>'Raw Inc Data'!U9*100</f>
        <v>21.21072062</v>
      </c>
      <c r="H20" s="12">
        <f>'Raw Inc Data'!AL9*100</f>
        <v>18.055386940000002</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13.392617439999999</v>
      </c>
      <c r="G21" s="12">
        <f>'Raw Inc Data'!U10*100</f>
        <v>15.70582302</v>
      </c>
      <c r="H21" s="12">
        <f>'Raw Inc Data'!AL10*100</f>
        <v>23.155621979999999</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8.3776376299999988</v>
      </c>
      <c r="G22" s="12">
        <f>'Raw Inc Data'!U11*100</f>
        <v>8.7190463099999995</v>
      </c>
      <c r="H22" s="12">
        <f>'Raw Inc Data'!AL11*100</f>
        <v>11.4156961</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10.674348569999999</v>
      </c>
      <c r="G23" s="12">
        <f>'Raw Inc Data'!U12*100</f>
        <v>9.2427405300000007</v>
      </c>
      <c r="H23" s="12">
        <f>'Raw Inc Data'!AL12*100</f>
        <v>10.240058509999999</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411</v>
      </c>
      <c r="C24" s="27" t="str">
        <f>IF(OR('Raw Inc Data'!BS13="s",'Raw Inc Data'!BT13="s",'Raw Inc Data'!BU13="s")," (s)","")</f>
        <v/>
      </c>
      <c r="D24"/>
      <c r="E24" s="40" t="str">
        <f t="shared" si="1"/>
        <v>Rural R5
(Highest)</v>
      </c>
      <c r="F24" s="12">
        <f>'Raw Inc Data'!D13*100</f>
        <v>5.2687127799999995</v>
      </c>
      <c r="G24" s="12">
        <f>'Raw Inc Data'!U13*100</f>
        <v>5.2427280700000001</v>
      </c>
      <c r="H24" s="12">
        <f>'Raw Inc Data'!AL13*100</f>
        <v>7.2846935599999991</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412</v>
      </c>
      <c r="C25" s="27" t="str">
        <f>IF(OR('Raw Inc Data'!BS14="s",'Raw Inc Data'!BT14="s",'Raw Inc Data'!BU14="s")," (s)","")</f>
        <v/>
      </c>
      <c r="D25" t="s">
        <v>28</v>
      </c>
      <c r="E25" s="40" t="str">
        <f t="shared" si="1"/>
        <v>U1
(Lowest)</v>
      </c>
      <c r="F25" s="12">
        <f>'Raw Inc Data'!D14*100</f>
        <v>9.9667502900000002</v>
      </c>
      <c r="G25" s="12">
        <f>'Raw Inc Data'!U14*100</f>
        <v>9.7554814499999996</v>
      </c>
      <c r="H25" s="12">
        <f>'Raw Inc Data'!AL14*100</f>
        <v>11.70720663</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5.5378054299999997</v>
      </c>
      <c r="G26" s="12">
        <f>'Raw Inc Data'!U15*100</f>
        <v>5.4095306699999997</v>
      </c>
      <c r="H26" s="12">
        <f>'Raw Inc Data'!AL15*100</f>
        <v>7.2103271400000004</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4.1267095400000002</v>
      </c>
      <c r="G27" s="12">
        <f>'Raw Inc Data'!U16*100</f>
        <v>4.1189034600000003</v>
      </c>
      <c r="H27" s="12">
        <f>'Raw Inc Data'!AL16*100</f>
        <v>5.6888801199999994</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3.36778815</v>
      </c>
      <c r="G28" s="12">
        <f>'Raw Inc Data'!U17*100</f>
        <v>3.3846183299999999</v>
      </c>
      <c r="H28" s="12">
        <f>'Raw Inc Data'!AL17*100</f>
        <v>3.95150399</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413</v>
      </c>
      <c r="C29" s="27" t="str">
        <f>IF(OR('Raw Inc Data'!BS18="s",'Raw Inc Data'!BT18="s",'Raw Inc Data'!BU18="s")," (s)","")</f>
        <v/>
      </c>
      <c r="D29"/>
      <c r="E29" s="40" t="str">
        <f t="shared" si="1"/>
        <v>Urban U5
(Highest)</v>
      </c>
      <c r="F29" s="12">
        <f>'Raw Inc Data'!D18*100</f>
        <v>2.8825561900000003</v>
      </c>
      <c r="G29" s="12">
        <f>'Raw Inc Data'!U18*100</f>
        <v>2.73803135</v>
      </c>
      <c r="H29" s="12">
        <f>'Raw Inc Data'!AL18*100</f>
        <v>3.43400778</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241</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396</v>
      </c>
      <c r="G33" s="30" t="s">
        <v>397</v>
      </c>
      <c r="H33" t="s">
        <v>398</v>
      </c>
      <c r="I33"/>
      <c r="J33" s="37" t="s">
        <v>395</v>
      </c>
      <c r="K33" s="6"/>
      <c r="L33" s="31"/>
      <c r="M33" s="30"/>
      <c r="N33" s="30"/>
      <c r="O33" s="30"/>
      <c r="R33" s="29"/>
      <c r="V33"/>
      <c r="W33"/>
      <c r="X33"/>
      <c r="AF33" s="6"/>
      <c r="AG33" s="6"/>
      <c r="AH33" s="6"/>
    </row>
    <row r="34" spans="2:34" x14ac:dyDescent="0.3">
      <c r="B34"/>
      <c r="D34"/>
      <c r="E34" s="23" t="s">
        <v>267</v>
      </c>
      <c r="F34" s="24" t="str">
        <f>IF('Raw Inc Data'!BN9="r","*","")</f>
        <v>*</v>
      </c>
      <c r="G34" s="24" t="str">
        <f>IF('Raw Inc Data'!BO9="r","*","")</f>
        <v>*</v>
      </c>
      <c r="H34" s="24" t="str">
        <f>IF('Raw Inc Data'!BP9="r","*","")</f>
        <v>*</v>
      </c>
      <c r="I34" s="22"/>
      <c r="J34" s="38" t="s">
        <v>267</v>
      </c>
      <c r="K34" s="38" t="s">
        <v>399</v>
      </c>
      <c r="L34" s="38" t="s">
        <v>401</v>
      </c>
      <c r="M34" s="38" t="s">
        <v>402</v>
      </c>
      <c r="N34"/>
      <c r="O34" s="29"/>
    </row>
    <row r="35" spans="2:34" x14ac:dyDescent="0.3">
      <c r="B35"/>
      <c r="D35"/>
      <c r="E35" s="23" t="s">
        <v>266</v>
      </c>
      <c r="F35" s="24" t="str">
        <f>IF('Raw Inc Data'!BN14="u","*","")</f>
        <v>*</v>
      </c>
      <c r="G35" s="24" t="str">
        <f>IF('Raw Inc Data'!BO14="u","*","")</f>
        <v>*</v>
      </c>
      <c r="H35" s="24" t="str">
        <f>IF('Raw Inc Data'!BP14="u","*","")</f>
        <v>*</v>
      </c>
      <c r="I35" s="32"/>
      <c r="J35" s="38" t="s">
        <v>266</v>
      </c>
      <c r="K35" s="38" t="s">
        <v>400</v>
      </c>
      <c r="L35" s="38" t="s">
        <v>404</v>
      </c>
      <c r="M35" s="38" t="s">
        <v>403</v>
      </c>
      <c r="N35"/>
      <c r="O35" s="29"/>
    </row>
    <row r="36" spans="2:34" x14ac:dyDescent="0.3">
      <c r="B36"/>
      <c r="D36"/>
      <c r="E36" s="33" t="s">
        <v>269</v>
      </c>
      <c r="F36" s="34"/>
      <c r="G36" s="24" t="str">
        <f>IF('Raw Inc Data'!BQ9="a"," (a)","")</f>
        <v/>
      </c>
      <c r="H36" s="24" t="str">
        <f>IF('Raw Inc Data'!BR9="b"," (b)","")</f>
        <v xml:space="preserve"> (b)</v>
      </c>
      <c r="I36" s="22"/>
      <c r="J36" s="38" t="s">
        <v>269</v>
      </c>
      <c r="K36" s="38"/>
      <c r="L36" s="38" t="s">
        <v>405</v>
      </c>
      <c r="M36" s="38" t="s">
        <v>406</v>
      </c>
      <c r="N36" s="6"/>
      <c r="O36" s="29"/>
    </row>
    <row r="37" spans="2:34" x14ac:dyDescent="0.3">
      <c r="B37"/>
      <c r="D37"/>
      <c r="E37" s="33" t="s">
        <v>268</v>
      </c>
      <c r="F37" s="34"/>
      <c r="G37" s="24" t="str">
        <f>IF('Raw Inc Data'!BQ14="a"," (a)","")</f>
        <v/>
      </c>
      <c r="H37" s="24" t="str">
        <f>IF('Raw Inc Data'!BR14="b"," (b)","")</f>
        <v/>
      </c>
      <c r="I37" s="22"/>
      <c r="J37" s="39" t="s">
        <v>268</v>
      </c>
      <c r="K37" s="38"/>
      <c r="L37" s="38" t="s">
        <v>407</v>
      </c>
      <c r="M37" s="24" t="s">
        <v>408</v>
      </c>
      <c r="N37" s="6"/>
      <c r="O37" s="29"/>
    </row>
    <row r="38" spans="2:34" x14ac:dyDescent="0.3">
      <c r="B38"/>
      <c r="D38"/>
      <c r="E38" s="23" t="s">
        <v>373</v>
      </c>
      <c r="F38" s="25" t="str">
        <f>CONCATENATE(F$19,F34)</f>
        <v>2008/09-2012/13*</v>
      </c>
      <c r="G38" s="25" t="str">
        <f>CONCATENATE(G$19,G34,G36)</f>
        <v>2013/14-2017/18*</v>
      </c>
      <c r="H38" s="25" t="str">
        <f>CONCATENATE(H$19,H34,H36)</f>
        <v>2018/19-2022/23* (b)</v>
      </c>
      <c r="I38" s="6"/>
      <c r="J38" s="38"/>
      <c r="K38" s="38"/>
      <c r="L38" s="38"/>
      <c r="M38" s="24"/>
      <c r="N38" s="6"/>
      <c r="O38" s="29"/>
    </row>
    <row r="39" spans="2:34" x14ac:dyDescent="0.3">
      <c r="B39"/>
      <c r="D39"/>
      <c r="E39" s="23" t="s">
        <v>374</v>
      </c>
      <c r="F39" s="25" t="str">
        <f>CONCATENATE(F$19,F35)</f>
        <v>2008/09-2012/13*</v>
      </c>
      <c r="G39" s="25" t="str">
        <f>CONCATENATE(G$19,G35,G37)</f>
        <v>2013/14-2017/18*</v>
      </c>
      <c r="H39" s="25" t="str">
        <f>CONCATENATE(H$19,H35,H37)</f>
        <v>2018/19-2022/23*</v>
      </c>
      <c r="I39" s="6"/>
      <c r="J39" s="24"/>
      <c r="K39" s="24"/>
      <c r="L39" s="24"/>
      <c r="M39" s="24"/>
      <c r="N39" s="6"/>
      <c r="O39" s="29"/>
    </row>
    <row r="40" spans="2:34" x14ac:dyDescent="0.3">
      <c r="B40"/>
      <c r="D40"/>
      <c r="J40" s="6"/>
      <c r="K40" s="6"/>
      <c r="L40" s="6"/>
      <c r="M40" s="6"/>
      <c r="N40" s="6"/>
      <c r="O40" s="29"/>
    </row>
    <row r="41" spans="2:34" x14ac:dyDescent="0.3">
      <c r="B41" s="49" t="s">
        <v>420</v>
      </c>
      <c r="C41" s="49"/>
      <c r="D41" s="50"/>
      <c r="E41" s="50"/>
      <c r="F41" s="50"/>
      <c r="G41" s="50"/>
      <c r="H41" s="50"/>
      <c r="I41" s="50"/>
      <c r="J41" s="50"/>
      <c r="K41" s="50"/>
      <c r="L41" s="50"/>
      <c r="M41" s="50"/>
      <c r="N41" s="50"/>
      <c r="O41" s="50"/>
      <c r="P41" s="50"/>
      <c r="Q41" s="50"/>
      <c r="R41" s="5"/>
      <c r="U41" s="6"/>
      <c r="AE41"/>
    </row>
    <row r="42" spans="2:34" x14ac:dyDescent="0.3">
      <c r="L42" s="94"/>
      <c r="M42" s="44"/>
      <c r="N42"/>
      <c r="U42" s="6"/>
      <c r="AE42"/>
    </row>
    <row r="43" spans="2:34" x14ac:dyDescent="0.3">
      <c r="L43" s="94"/>
      <c r="M43" s="44"/>
      <c r="N43"/>
      <c r="U43" s="6"/>
      <c r="AE43"/>
    </row>
    <row r="44" spans="2:34" x14ac:dyDescent="0.3">
      <c r="L44" s="94"/>
      <c r="M44" s="44"/>
      <c r="N44"/>
      <c r="U44" s="6"/>
      <c r="AE44"/>
    </row>
    <row r="45" spans="2:34" x14ac:dyDescent="0.3">
      <c r="L45" s="94"/>
      <c r="M45" s="44"/>
      <c r="N45"/>
      <c r="U45" s="6"/>
      <c r="AE45"/>
    </row>
    <row r="46" spans="2:34" x14ac:dyDescent="0.3">
      <c r="L46" s="94"/>
      <c r="M46" s="44"/>
      <c r="N46"/>
      <c r="U46" s="6"/>
      <c r="AE46"/>
    </row>
    <row r="47" spans="2:34" x14ac:dyDescent="0.3">
      <c r="L47" s="94"/>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E31" workbookViewId="0">
      <selection activeCell="BF74" sqref="BF74"/>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6"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451</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7"/>
      <c r="BE5" s="87"/>
      <c r="BF5" s="87"/>
    </row>
    <row r="6" spans="1:93" x14ac:dyDescent="0.3">
      <c r="A6" s="9"/>
      <c r="B6" t="s">
        <v>450</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7"/>
      <c r="BE6" s="87"/>
      <c r="BF6" s="87"/>
    </row>
    <row r="7" spans="1:93" x14ac:dyDescent="0.3">
      <c r="A7" s="9"/>
      <c r="B7" t="s">
        <v>0</v>
      </c>
      <c r="C7" s="95" t="s">
        <v>1</v>
      </c>
      <c r="D7" s="96" t="s">
        <v>2</v>
      </c>
      <c r="E7" s="97" t="s">
        <v>3</v>
      </c>
      <c r="F7" s="96" t="s">
        <v>4</v>
      </c>
      <c r="G7" s="96" t="s">
        <v>5</v>
      </c>
      <c r="H7" s="96" t="s">
        <v>6</v>
      </c>
      <c r="I7" s="98" t="s">
        <v>7</v>
      </c>
      <c r="J7" s="96" t="s">
        <v>155</v>
      </c>
      <c r="K7" s="96" t="s">
        <v>156</v>
      </c>
      <c r="L7" s="96" t="s">
        <v>8</v>
      </c>
      <c r="M7" s="96" t="s">
        <v>9</v>
      </c>
      <c r="N7" s="96" t="s">
        <v>10</v>
      </c>
      <c r="O7" s="96" t="s">
        <v>11</v>
      </c>
      <c r="P7" s="96" t="s">
        <v>12</v>
      </c>
      <c r="Q7" s="97" t="s">
        <v>13</v>
      </c>
      <c r="R7" s="96" t="s">
        <v>14</v>
      </c>
      <c r="S7" s="96" t="s">
        <v>15</v>
      </c>
      <c r="T7" s="96" t="s">
        <v>16</v>
      </c>
      <c r="U7" s="98" t="s">
        <v>17</v>
      </c>
      <c r="V7" s="96" t="s">
        <v>157</v>
      </c>
      <c r="W7" s="96" t="s">
        <v>158</v>
      </c>
      <c r="X7" s="96" t="s">
        <v>18</v>
      </c>
      <c r="Y7" s="96" t="s">
        <v>19</v>
      </c>
      <c r="Z7" s="96" t="s">
        <v>20</v>
      </c>
      <c r="AA7" s="96" t="s">
        <v>207</v>
      </c>
      <c r="AB7" s="96" t="s">
        <v>208</v>
      </c>
      <c r="AC7" s="97" t="s">
        <v>209</v>
      </c>
      <c r="AD7" s="96" t="s">
        <v>210</v>
      </c>
      <c r="AE7" s="96" t="s">
        <v>211</v>
      </c>
      <c r="AF7" s="96" t="s">
        <v>212</v>
      </c>
      <c r="AG7" s="98" t="s">
        <v>213</v>
      </c>
      <c r="AH7" s="96" t="s">
        <v>214</v>
      </c>
      <c r="AI7" s="96" t="s">
        <v>215</v>
      </c>
      <c r="AJ7" s="96" t="s">
        <v>216</v>
      </c>
      <c r="AK7" s="96" t="s">
        <v>217</v>
      </c>
      <c r="AL7" s="96" t="s">
        <v>218</v>
      </c>
      <c r="AM7" s="96" t="s">
        <v>219</v>
      </c>
      <c r="AN7" s="96" t="s">
        <v>220</v>
      </c>
      <c r="AO7" s="96" t="s">
        <v>221</v>
      </c>
      <c r="AP7" s="96" t="s">
        <v>222</v>
      </c>
      <c r="AQ7" s="96" t="s">
        <v>21</v>
      </c>
      <c r="AR7" s="96" t="s">
        <v>22</v>
      </c>
      <c r="AS7" s="96" t="s">
        <v>23</v>
      </c>
      <c r="AT7" s="96" t="s">
        <v>24</v>
      </c>
      <c r="AU7" s="95" t="s">
        <v>159</v>
      </c>
      <c r="AV7" s="95" t="s">
        <v>160</v>
      </c>
      <c r="AW7" s="95" t="s">
        <v>223</v>
      </c>
      <c r="AX7" s="95" t="s">
        <v>161</v>
      </c>
      <c r="AY7" s="95" t="s">
        <v>224</v>
      </c>
      <c r="AZ7" s="95" t="s">
        <v>25</v>
      </c>
      <c r="BA7" s="95" t="s">
        <v>26</v>
      </c>
      <c r="BB7" s="95" t="s">
        <v>225</v>
      </c>
      <c r="BC7" s="99" t="s">
        <v>27</v>
      </c>
      <c r="BD7" s="100" t="s">
        <v>131</v>
      </c>
      <c r="BE7" s="100" t="s">
        <v>132</v>
      </c>
      <c r="BF7" s="100" t="s">
        <v>226</v>
      </c>
    </row>
    <row r="8" spans="1:93" s="3" customFormat="1" x14ac:dyDescent="0.3">
      <c r="A8" s="9" t="s">
        <v>414</v>
      </c>
      <c r="B8" s="3" t="s">
        <v>162</v>
      </c>
      <c r="C8" s="101">
        <v>974</v>
      </c>
      <c r="D8" s="102">
        <v>12707</v>
      </c>
      <c r="E8" s="97">
        <v>7.6637322699999996E-2</v>
      </c>
      <c r="F8" s="103">
        <v>6.7485997500000006E-2</v>
      </c>
      <c r="G8" s="103">
        <v>8.7029598E-2</v>
      </c>
      <c r="H8" s="103">
        <v>1.8878863E-3</v>
      </c>
      <c r="I8" s="104">
        <v>7.6650665000000007E-2</v>
      </c>
      <c r="J8" s="103">
        <v>7.1984943900000001E-2</v>
      </c>
      <c r="K8" s="103">
        <v>8.1618795899999999E-2</v>
      </c>
      <c r="L8" s="103">
        <v>0.81741709080000002</v>
      </c>
      <c r="M8" s="103">
        <v>0.71980864909999998</v>
      </c>
      <c r="N8" s="103">
        <v>0.92826156110000002</v>
      </c>
      <c r="O8" s="102">
        <v>1097</v>
      </c>
      <c r="P8" s="102">
        <v>13808</v>
      </c>
      <c r="Q8" s="97">
        <v>8.1823093299999997E-2</v>
      </c>
      <c r="R8" s="103">
        <v>7.2177337999999994E-2</v>
      </c>
      <c r="S8" s="103">
        <v>9.2757904000000002E-2</v>
      </c>
      <c r="T8" s="103">
        <v>3.93796509E-2</v>
      </c>
      <c r="U8" s="104">
        <v>7.9446697600000005E-2</v>
      </c>
      <c r="V8" s="103">
        <v>7.4881767700000004E-2</v>
      </c>
      <c r="W8" s="103">
        <v>8.4289913899999999E-2</v>
      </c>
      <c r="X8" s="103">
        <v>0.87647409279999999</v>
      </c>
      <c r="Y8" s="103">
        <v>0.77315051700000004</v>
      </c>
      <c r="Z8" s="103">
        <v>0.99360579660000004</v>
      </c>
      <c r="AA8" s="102">
        <v>1129</v>
      </c>
      <c r="AB8" s="102">
        <v>13563</v>
      </c>
      <c r="AC8" s="97">
        <v>8.6752126200000002E-2</v>
      </c>
      <c r="AD8" s="103">
        <v>7.6709884899999997E-2</v>
      </c>
      <c r="AE8" s="103">
        <v>9.8109017100000001E-2</v>
      </c>
      <c r="AF8" s="103">
        <v>7.0036429999999997E-4</v>
      </c>
      <c r="AG8" s="104">
        <v>8.32411708E-2</v>
      </c>
      <c r="AH8" s="103">
        <v>7.8524512599999999E-2</v>
      </c>
      <c r="AI8" s="103">
        <v>8.8241140100000004E-2</v>
      </c>
      <c r="AJ8" s="103">
        <v>0.80835783510000003</v>
      </c>
      <c r="AK8" s="103">
        <v>0.71478405369999998</v>
      </c>
      <c r="AL8" s="103">
        <v>0.91418154360000003</v>
      </c>
      <c r="AM8" s="103">
        <v>0.41284205550000003</v>
      </c>
      <c r="AN8" s="103">
        <v>1.0602401204</v>
      </c>
      <c r="AO8" s="103">
        <v>0.9217256076</v>
      </c>
      <c r="AP8" s="103">
        <v>1.2195702317999999</v>
      </c>
      <c r="AQ8" s="103">
        <v>0.36867274729999999</v>
      </c>
      <c r="AR8" s="103">
        <v>1.0676663841</v>
      </c>
      <c r="AS8" s="103">
        <v>0.92563309459999998</v>
      </c>
      <c r="AT8" s="103">
        <v>1.2314938979000001</v>
      </c>
      <c r="AU8" s="101">
        <v>1</v>
      </c>
      <c r="AV8" s="101" t="s">
        <v>28</v>
      </c>
      <c r="AW8" s="101">
        <v>3</v>
      </c>
      <c r="AX8" s="101" t="s">
        <v>28</v>
      </c>
      <c r="AY8" s="101" t="s">
        <v>28</v>
      </c>
      <c r="AZ8" s="101" t="s">
        <v>28</v>
      </c>
      <c r="BA8" s="101" t="s">
        <v>28</v>
      </c>
      <c r="BB8" s="101" t="s">
        <v>28</v>
      </c>
      <c r="BC8" s="99" t="s">
        <v>443</v>
      </c>
      <c r="BD8" s="100">
        <v>194.8</v>
      </c>
      <c r="BE8" s="100">
        <v>219.4</v>
      </c>
      <c r="BF8" s="100">
        <v>225.8</v>
      </c>
      <c r="BG8" s="37"/>
      <c r="BH8" s="37"/>
      <c r="BI8" s="37"/>
      <c r="BJ8" s="37"/>
      <c r="BK8" s="37"/>
      <c r="BL8" s="37"/>
      <c r="BM8" s="37"/>
      <c r="BN8" s="37"/>
      <c r="BO8" s="37"/>
      <c r="BP8" s="37"/>
      <c r="BQ8" s="37"/>
      <c r="BR8" s="37"/>
      <c r="BS8" s="37"/>
      <c r="BT8" s="37"/>
      <c r="BU8" s="37"/>
      <c r="BV8" s="37"/>
      <c r="BW8" s="37"/>
    </row>
    <row r="9" spans="1:93" x14ac:dyDescent="0.3">
      <c r="A9" s="9"/>
      <c r="B9" t="s">
        <v>163</v>
      </c>
      <c r="C9" s="95">
        <v>2246</v>
      </c>
      <c r="D9" s="105">
        <v>35650</v>
      </c>
      <c r="E9" s="106">
        <v>6.0189172300000003E-2</v>
      </c>
      <c r="F9" s="96">
        <v>5.3760171900000001E-2</v>
      </c>
      <c r="G9" s="96">
        <v>6.7386995500000005E-2</v>
      </c>
      <c r="H9" s="96">
        <v>1.4721629999999999E-14</v>
      </c>
      <c r="I9" s="98">
        <v>6.3001402499999998E-2</v>
      </c>
      <c r="J9" s="96">
        <v>6.0449030700000003E-2</v>
      </c>
      <c r="K9" s="96">
        <v>6.5661544500000002E-2</v>
      </c>
      <c r="L9" s="96">
        <v>0.64198038729999995</v>
      </c>
      <c r="M9" s="96">
        <v>0.5734083834</v>
      </c>
      <c r="N9" s="96">
        <v>0.71875268940000003</v>
      </c>
      <c r="O9" s="105">
        <v>2084</v>
      </c>
      <c r="P9" s="105">
        <v>37451</v>
      </c>
      <c r="Q9" s="106">
        <v>5.9075911000000002E-2</v>
      </c>
      <c r="R9" s="96">
        <v>5.2711906400000001E-2</v>
      </c>
      <c r="S9" s="96">
        <v>6.6208253499999994E-2</v>
      </c>
      <c r="T9" s="96">
        <v>3.5935969999999996E-15</v>
      </c>
      <c r="U9" s="98">
        <v>5.5646044200000001E-2</v>
      </c>
      <c r="V9" s="96">
        <v>5.3307508900000002E-2</v>
      </c>
      <c r="W9" s="96">
        <v>5.8087168199999997E-2</v>
      </c>
      <c r="X9" s="96">
        <v>0.63281041370000002</v>
      </c>
      <c r="Y9" s="96">
        <v>0.56464035369999999</v>
      </c>
      <c r="Z9" s="96">
        <v>0.70921076940000005</v>
      </c>
      <c r="AA9" s="105">
        <v>2315</v>
      </c>
      <c r="AB9" s="105">
        <v>35647</v>
      </c>
      <c r="AC9" s="106">
        <v>7.3294623399999995E-2</v>
      </c>
      <c r="AD9" s="96">
        <v>6.5536913599999996E-2</v>
      </c>
      <c r="AE9" s="96">
        <v>8.1970625699999994E-2</v>
      </c>
      <c r="AF9" s="96">
        <v>2.381646E-11</v>
      </c>
      <c r="AG9" s="98">
        <v>6.4942351400000001E-2</v>
      </c>
      <c r="AH9" s="96">
        <v>6.2350052699999998E-2</v>
      </c>
      <c r="AI9" s="96">
        <v>6.7642428800000001E-2</v>
      </c>
      <c r="AJ9" s="96">
        <v>0.68296058709999996</v>
      </c>
      <c r="AK9" s="96">
        <v>0.61067411130000004</v>
      </c>
      <c r="AL9" s="96">
        <v>0.76380372919999995</v>
      </c>
      <c r="AM9" s="96">
        <v>4.369725E-4</v>
      </c>
      <c r="AN9" s="96">
        <v>1.2406854527</v>
      </c>
      <c r="AO9" s="96">
        <v>1.1001729217</v>
      </c>
      <c r="AP9" s="96">
        <v>1.3991440455999999</v>
      </c>
      <c r="AQ9" s="96">
        <v>0.7610199782</v>
      </c>
      <c r="AR9" s="96">
        <v>0.98150396019999997</v>
      </c>
      <c r="AS9" s="96">
        <v>0.87024685390000001</v>
      </c>
      <c r="AT9" s="96">
        <v>1.1069847821000001</v>
      </c>
      <c r="AU9" s="95">
        <v>1</v>
      </c>
      <c r="AV9" s="95">
        <v>2</v>
      </c>
      <c r="AW9" s="95">
        <v>3</v>
      </c>
      <c r="AX9" s="95" t="s">
        <v>28</v>
      </c>
      <c r="AY9" s="95" t="s">
        <v>228</v>
      </c>
      <c r="AZ9" s="95" t="s">
        <v>28</v>
      </c>
      <c r="BA9" s="95" t="s">
        <v>28</v>
      </c>
      <c r="BB9" s="95" t="s">
        <v>28</v>
      </c>
      <c r="BC9" s="107" t="s">
        <v>437</v>
      </c>
      <c r="BD9" s="108">
        <v>449.2</v>
      </c>
      <c r="BE9" s="108">
        <v>416.8</v>
      </c>
      <c r="BF9" s="108">
        <v>463</v>
      </c>
    </row>
    <row r="10" spans="1:93" x14ac:dyDescent="0.3">
      <c r="A10" s="9"/>
      <c r="B10" t="s">
        <v>165</v>
      </c>
      <c r="C10" s="95">
        <v>728</v>
      </c>
      <c r="D10" s="105">
        <v>6353</v>
      </c>
      <c r="E10" s="106">
        <v>0.1009220143</v>
      </c>
      <c r="F10" s="96">
        <v>8.8607797700000004E-2</v>
      </c>
      <c r="G10" s="96">
        <v>0.11494759190000001</v>
      </c>
      <c r="H10" s="96">
        <v>0.2672479069</v>
      </c>
      <c r="I10" s="98">
        <v>0.1145915316</v>
      </c>
      <c r="J10" s="96">
        <v>0.1065626215</v>
      </c>
      <c r="K10" s="96">
        <v>0.123225376</v>
      </c>
      <c r="L10" s="96">
        <v>1.07643869</v>
      </c>
      <c r="M10" s="96">
        <v>0.9450947086</v>
      </c>
      <c r="N10" s="96">
        <v>1.2260361241</v>
      </c>
      <c r="O10" s="105">
        <v>687</v>
      </c>
      <c r="P10" s="105">
        <v>6761</v>
      </c>
      <c r="Q10" s="106">
        <v>9.6953356199999993E-2</v>
      </c>
      <c r="R10" s="96">
        <v>8.4933222799999999E-2</v>
      </c>
      <c r="S10" s="96">
        <v>0.1106746331</v>
      </c>
      <c r="T10" s="96">
        <v>0.57544733690000005</v>
      </c>
      <c r="U10" s="98">
        <v>0.10161218750000001</v>
      </c>
      <c r="V10" s="96">
        <v>9.4291042300000003E-2</v>
      </c>
      <c r="W10" s="96">
        <v>0.1095017766</v>
      </c>
      <c r="X10" s="96">
        <v>1.0385467176000001</v>
      </c>
      <c r="Y10" s="96">
        <v>0.9097892353</v>
      </c>
      <c r="Z10" s="96">
        <v>1.1855265402999999</v>
      </c>
      <c r="AA10" s="105">
        <v>789</v>
      </c>
      <c r="AB10" s="105">
        <v>6739</v>
      </c>
      <c r="AC10" s="106">
        <v>0.1156394253</v>
      </c>
      <c r="AD10" s="96">
        <v>0.1017633096</v>
      </c>
      <c r="AE10" s="96">
        <v>0.13140764329999999</v>
      </c>
      <c r="AF10" s="96">
        <v>0.25223737759999998</v>
      </c>
      <c r="AG10" s="98">
        <v>0.11707968539999999</v>
      </c>
      <c r="AH10" s="96">
        <v>0.1091887689</v>
      </c>
      <c r="AI10" s="96">
        <v>0.12554086719999999</v>
      </c>
      <c r="AJ10" s="96">
        <v>1.0775301949</v>
      </c>
      <c r="AK10" s="96">
        <v>0.94823230479999998</v>
      </c>
      <c r="AL10" s="96">
        <v>1.2244587272</v>
      </c>
      <c r="AM10" s="96">
        <v>2.1822787600000001E-2</v>
      </c>
      <c r="AN10" s="96">
        <v>1.1927325659000001</v>
      </c>
      <c r="AO10" s="96">
        <v>1.0259581396999999</v>
      </c>
      <c r="AP10" s="96">
        <v>1.3866169766000001</v>
      </c>
      <c r="AQ10" s="96">
        <v>0.60487591169999999</v>
      </c>
      <c r="AR10" s="96">
        <v>0.9606759923</v>
      </c>
      <c r="AS10" s="96">
        <v>0.82523338950000003</v>
      </c>
      <c r="AT10" s="96">
        <v>1.1183483048</v>
      </c>
      <c r="AU10" s="95" t="s">
        <v>28</v>
      </c>
      <c r="AV10" s="95" t="s">
        <v>28</v>
      </c>
      <c r="AW10" s="95" t="s">
        <v>28</v>
      </c>
      <c r="AX10" s="95" t="s">
        <v>28</v>
      </c>
      <c r="AY10" s="95" t="s">
        <v>228</v>
      </c>
      <c r="AZ10" s="95" t="s">
        <v>28</v>
      </c>
      <c r="BA10" s="95" t="s">
        <v>28</v>
      </c>
      <c r="BB10" s="95" t="s">
        <v>28</v>
      </c>
      <c r="BC10" s="107" t="s">
        <v>265</v>
      </c>
      <c r="BD10" s="108">
        <v>145.6</v>
      </c>
      <c r="BE10" s="108">
        <v>137.4</v>
      </c>
      <c r="BF10" s="108">
        <v>157.80000000000001</v>
      </c>
    </row>
    <row r="11" spans="1:93" x14ac:dyDescent="0.3">
      <c r="A11" s="9"/>
      <c r="B11" t="s">
        <v>164</v>
      </c>
      <c r="C11" s="95">
        <v>877</v>
      </c>
      <c r="D11" s="105">
        <v>9103</v>
      </c>
      <c r="E11" s="106">
        <v>8.6664871199999993E-2</v>
      </c>
      <c r="F11" s="96">
        <v>7.6271914100000004E-2</v>
      </c>
      <c r="G11" s="96">
        <v>9.8473992499999996E-2</v>
      </c>
      <c r="H11" s="96">
        <v>0.22759066650000001</v>
      </c>
      <c r="I11" s="98">
        <v>9.6341865299999996E-2</v>
      </c>
      <c r="J11" s="96">
        <v>9.0172065300000007E-2</v>
      </c>
      <c r="K11" s="96">
        <v>0.1029338186</v>
      </c>
      <c r="L11" s="96">
        <v>0.92437136850000001</v>
      </c>
      <c r="M11" s="96">
        <v>0.81351962619999996</v>
      </c>
      <c r="N11" s="96">
        <v>1.0503279816</v>
      </c>
      <c r="O11" s="105">
        <v>991</v>
      </c>
      <c r="P11" s="105">
        <v>9502</v>
      </c>
      <c r="Q11" s="106">
        <v>9.9194423000000004E-2</v>
      </c>
      <c r="R11" s="96">
        <v>8.7482052000000005E-2</v>
      </c>
      <c r="S11" s="96">
        <v>0.1124748829</v>
      </c>
      <c r="T11" s="96">
        <v>0.34392133229999999</v>
      </c>
      <c r="U11" s="98">
        <v>0.10429383289999999</v>
      </c>
      <c r="V11" s="96">
        <v>9.7998475599999996E-2</v>
      </c>
      <c r="W11" s="96">
        <v>0.1109935997</v>
      </c>
      <c r="X11" s="96">
        <v>1.062552618</v>
      </c>
      <c r="Y11" s="96">
        <v>0.93709182999999996</v>
      </c>
      <c r="Z11" s="96">
        <v>1.204810489</v>
      </c>
      <c r="AA11" s="105">
        <v>847</v>
      </c>
      <c r="AB11" s="105">
        <v>8954</v>
      </c>
      <c r="AC11" s="106">
        <v>9.6303042899999997E-2</v>
      </c>
      <c r="AD11" s="96">
        <v>8.4772358699999995E-2</v>
      </c>
      <c r="AE11" s="96">
        <v>0.10940212370000001</v>
      </c>
      <c r="AF11" s="96">
        <v>9.6011793299999995E-2</v>
      </c>
      <c r="AG11" s="98">
        <v>9.4594594599999998E-2</v>
      </c>
      <c r="AH11" s="96">
        <v>8.8433881899999997E-2</v>
      </c>
      <c r="AI11" s="96">
        <v>0.101184491</v>
      </c>
      <c r="AJ11" s="96">
        <v>0.89735344449999999</v>
      </c>
      <c r="AK11" s="96">
        <v>0.78991032670000005</v>
      </c>
      <c r="AL11" s="96">
        <v>1.0194109092999999</v>
      </c>
      <c r="AM11" s="96">
        <v>0.68814897480000004</v>
      </c>
      <c r="AN11" s="96">
        <v>0.97085138439999996</v>
      </c>
      <c r="AO11" s="96">
        <v>0.84026642819999997</v>
      </c>
      <c r="AP11" s="96">
        <v>1.1217304165999999</v>
      </c>
      <c r="AQ11" s="96">
        <v>6.6111538799999994E-2</v>
      </c>
      <c r="AR11" s="96">
        <v>1.1445747470000001</v>
      </c>
      <c r="AS11" s="96">
        <v>0.99105375630000003</v>
      </c>
      <c r="AT11" s="96">
        <v>1.3218771869999999</v>
      </c>
      <c r="AU11" s="95" t="s">
        <v>28</v>
      </c>
      <c r="AV11" s="95" t="s">
        <v>28</v>
      </c>
      <c r="AW11" s="95" t="s">
        <v>28</v>
      </c>
      <c r="AX11" s="95" t="s">
        <v>28</v>
      </c>
      <c r="AY11" s="95" t="s">
        <v>28</v>
      </c>
      <c r="AZ11" s="95" t="s">
        <v>28</v>
      </c>
      <c r="BA11" s="95" t="s">
        <v>28</v>
      </c>
      <c r="BB11" s="95" t="s">
        <v>28</v>
      </c>
      <c r="BC11" s="107" t="s">
        <v>28</v>
      </c>
      <c r="BD11" s="108">
        <v>175.4</v>
      </c>
      <c r="BE11" s="108">
        <v>198.2</v>
      </c>
      <c r="BF11" s="108">
        <v>169.4</v>
      </c>
      <c r="BQ11" s="46"/>
      <c r="CC11" s="4"/>
      <c r="CO11" s="4"/>
    </row>
    <row r="12" spans="1:93" x14ac:dyDescent="0.3">
      <c r="A12" s="9"/>
      <c r="B12" t="s">
        <v>166</v>
      </c>
      <c r="C12" s="95">
        <v>2616</v>
      </c>
      <c r="D12" s="105">
        <v>8012</v>
      </c>
      <c r="E12" s="106">
        <v>0.268336452</v>
      </c>
      <c r="F12" s="96">
        <v>0.23916639619999999</v>
      </c>
      <c r="G12" s="96">
        <v>0.30106424920000002</v>
      </c>
      <c r="H12" s="96">
        <v>1.00349E-71</v>
      </c>
      <c r="I12" s="98">
        <v>0.3265102346</v>
      </c>
      <c r="J12" s="96">
        <v>0.31423495379999999</v>
      </c>
      <c r="K12" s="96">
        <v>0.33926503740000002</v>
      </c>
      <c r="L12" s="96">
        <v>2.8620885246999999</v>
      </c>
      <c r="M12" s="96">
        <v>2.5509594123000001</v>
      </c>
      <c r="N12" s="96">
        <v>3.2111646636</v>
      </c>
      <c r="O12" s="105">
        <v>2404</v>
      </c>
      <c r="P12" s="105">
        <v>7868</v>
      </c>
      <c r="Q12" s="106">
        <v>0.2516286774</v>
      </c>
      <c r="R12" s="96">
        <v>0.22436394379999999</v>
      </c>
      <c r="S12" s="96">
        <v>0.28220662480000003</v>
      </c>
      <c r="T12" s="96">
        <v>2.0772409999999999E-64</v>
      </c>
      <c r="U12" s="98">
        <v>0.30554143369999998</v>
      </c>
      <c r="V12" s="96">
        <v>0.29356852750000001</v>
      </c>
      <c r="W12" s="96">
        <v>0.31800264309999998</v>
      </c>
      <c r="X12" s="96">
        <v>2.6954006259000001</v>
      </c>
      <c r="Y12" s="96">
        <v>2.4033457584</v>
      </c>
      <c r="Z12" s="96">
        <v>3.0229460362</v>
      </c>
      <c r="AA12" s="105">
        <v>2654</v>
      </c>
      <c r="AB12" s="105">
        <v>7210</v>
      </c>
      <c r="AC12" s="106">
        <v>0.32011370929999999</v>
      </c>
      <c r="AD12" s="96">
        <v>0.2861996879</v>
      </c>
      <c r="AE12" s="96">
        <v>0.35804646620000002</v>
      </c>
      <c r="AF12" s="96">
        <v>1.4992700000000001E-81</v>
      </c>
      <c r="AG12" s="98">
        <v>0.3680998613</v>
      </c>
      <c r="AH12" s="96">
        <v>0.35435855220000001</v>
      </c>
      <c r="AI12" s="96">
        <v>0.38237403060000003</v>
      </c>
      <c r="AJ12" s="96">
        <v>2.9828251620000001</v>
      </c>
      <c r="AK12" s="96">
        <v>2.6668137156</v>
      </c>
      <c r="AL12" s="96">
        <v>3.3362832563999998</v>
      </c>
      <c r="AM12" s="96">
        <v>9.2885200000000003E-5</v>
      </c>
      <c r="AN12" s="96">
        <v>1.2721670381000001</v>
      </c>
      <c r="AO12" s="96">
        <v>1.1275056729999999</v>
      </c>
      <c r="AP12" s="96">
        <v>1.4353887626999999</v>
      </c>
      <c r="AQ12" s="96">
        <v>0.30442738850000001</v>
      </c>
      <c r="AR12" s="96">
        <v>0.93773572510000003</v>
      </c>
      <c r="AS12" s="96">
        <v>0.82946304380000002</v>
      </c>
      <c r="AT12" s="96">
        <v>1.0601416142</v>
      </c>
      <c r="AU12" s="95">
        <v>1</v>
      </c>
      <c r="AV12" s="95">
        <v>2</v>
      </c>
      <c r="AW12" s="95">
        <v>3</v>
      </c>
      <c r="AX12" s="95" t="s">
        <v>28</v>
      </c>
      <c r="AY12" s="95" t="s">
        <v>228</v>
      </c>
      <c r="AZ12" s="95" t="s">
        <v>28</v>
      </c>
      <c r="BA12" s="95" t="s">
        <v>28</v>
      </c>
      <c r="BB12" s="95" t="s">
        <v>28</v>
      </c>
      <c r="BC12" s="107" t="s">
        <v>437</v>
      </c>
      <c r="BD12" s="108">
        <v>523.20000000000005</v>
      </c>
      <c r="BE12" s="108">
        <v>480.8</v>
      </c>
      <c r="BF12" s="108">
        <v>530.79999999999995</v>
      </c>
      <c r="BQ12" s="46"/>
      <c r="CC12" s="4"/>
      <c r="CO12" s="4"/>
    </row>
    <row r="13" spans="1:93" s="3" customFormat="1" x14ac:dyDescent="0.3">
      <c r="A13" s="9" t="s">
        <v>29</v>
      </c>
      <c r="B13" s="3" t="s">
        <v>50</v>
      </c>
      <c r="C13" s="101">
        <v>7493</v>
      </c>
      <c r="D13" s="102">
        <v>72007</v>
      </c>
      <c r="E13" s="97">
        <v>9.3755468999999994E-2</v>
      </c>
      <c r="F13" s="103">
        <v>8.4409748800000003E-2</v>
      </c>
      <c r="G13" s="103">
        <v>0.10413593340000001</v>
      </c>
      <c r="H13" s="103" t="s">
        <v>28</v>
      </c>
      <c r="I13" s="104">
        <v>0.1040593276</v>
      </c>
      <c r="J13" s="103">
        <v>0.1017296608</v>
      </c>
      <c r="K13" s="103">
        <v>0.10644234499999999</v>
      </c>
      <c r="L13" s="103" t="s">
        <v>28</v>
      </c>
      <c r="M13" s="103" t="s">
        <v>28</v>
      </c>
      <c r="N13" s="103" t="s">
        <v>28</v>
      </c>
      <c r="O13" s="102">
        <v>7279</v>
      </c>
      <c r="P13" s="102">
        <v>75468</v>
      </c>
      <c r="Q13" s="97">
        <v>9.3354833799999995E-2</v>
      </c>
      <c r="R13" s="103">
        <v>8.4046613199999995E-2</v>
      </c>
      <c r="S13" s="103">
        <v>0.10369394630000001</v>
      </c>
      <c r="T13" s="103" t="s">
        <v>28</v>
      </c>
      <c r="U13" s="104">
        <v>9.6451476100000003E-2</v>
      </c>
      <c r="V13" s="103">
        <v>9.4260981499999993E-2</v>
      </c>
      <c r="W13" s="103">
        <v>9.8692874799999997E-2</v>
      </c>
      <c r="X13" s="103" t="s">
        <v>28</v>
      </c>
      <c r="Y13" s="103" t="s">
        <v>28</v>
      </c>
      <c r="Z13" s="103" t="s">
        <v>28</v>
      </c>
      <c r="AA13" s="102">
        <v>7748</v>
      </c>
      <c r="AB13" s="102">
        <v>72196</v>
      </c>
      <c r="AC13" s="97">
        <v>0.107318965</v>
      </c>
      <c r="AD13" s="103">
        <v>0.104955748</v>
      </c>
      <c r="AE13" s="103">
        <v>0.109735393</v>
      </c>
      <c r="AF13" s="103" t="s">
        <v>28</v>
      </c>
      <c r="AG13" s="104">
        <v>0.107318965</v>
      </c>
      <c r="AH13" s="103">
        <v>0.104955748</v>
      </c>
      <c r="AI13" s="103">
        <v>0.109735393</v>
      </c>
      <c r="AJ13" s="103" t="s">
        <v>28</v>
      </c>
      <c r="AK13" s="103" t="s">
        <v>28</v>
      </c>
      <c r="AL13" s="103" t="s">
        <v>28</v>
      </c>
      <c r="AM13" s="103">
        <v>9.2912029999999996E-3</v>
      </c>
      <c r="AN13" s="103">
        <v>1.1495812341</v>
      </c>
      <c r="AO13" s="103">
        <v>1.0349588272000001</v>
      </c>
      <c r="AP13" s="103">
        <v>1.2768981518</v>
      </c>
      <c r="AQ13" s="103">
        <v>0.93692333640000003</v>
      </c>
      <c r="AR13" s="103">
        <v>0.99572680670000002</v>
      </c>
      <c r="AS13" s="103">
        <v>0.8955282</v>
      </c>
      <c r="AT13" s="103">
        <v>1.1071364069</v>
      </c>
      <c r="AU13" s="101" t="s">
        <v>28</v>
      </c>
      <c r="AV13" s="101" t="s">
        <v>28</v>
      </c>
      <c r="AW13" s="101" t="s">
        <v>28</v>
      </c>
      <c r="AX13" s="101" t="s">
        <v>28</v>
      </c>
      <c r="AY13" s="101" t="s">
        <v>228</v>
      </c>
      <c r="AZ13" s="101" t="s">
        <v>28</v>
      </c>
      <c r="BA13" s="101" t="s">
        <v>28</v>
      </c>
      <c r="BB13" s="101" t="s">
        <v>28</v>
      </c>
      <c r="BC13" s="99" t="s">
        <v>265</v>
      </c>
      <c r="BD13" s="100">
        <v>1498.6</v>
      </c>
      <c r="BE13" s="100">
        <v>1455.8</v>
      </c>
      <c r="BF13" s="100">
        <v>1549.6</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1">
        <v>10</v>
      </c>
      <c r="D14" s="102">
        <v>333</v>
      </c>
      <c r="E14" s="97">
        <v>3.1837687099999998E-2</v>
      </c>
      <c r="F14" s="103">
        <v>1.6542327799999999E-2</v>
      </c>
      <c r="G14" s="103">
        <v>6.1275434400000002E-2</v>
      </c>
      <c r="H14" s="103">
        <v>8.4189550000000001E-4</v>
      </c>
      <c r="I14" s="104">
        <v>3.0030029999999999E-2</v>
      </c>
      <c r="J14" s="103">
        <v>1.6157799099999998E-2</v>
      </c>
      <c r="K14" s="103">
        <v>5.5812224000000001E-2</v>
      </c>
      <c r="L14" s="103">
        <v>0.3278245521</v>
      </c>
      <c r="M14" s="103">
        <v>0.17033213420000001</v>
      </c>
      <c r="N14" s="103">
        <v>0.63093753549999998</v>
      </c>
      <c r="O14" s="102">
        <v>10</v>
      </c>
      <c r="P14" s="102">
        <v>385</v>
      </c>
      <c r="Q14" s="97">
        <v>2.8093577500000001E-2</v>
      </c>
      <c r="R14" s="103">
        <v>1.4573823200000001E-2</v>
      </c>
      <c r="S14" s="103">
        <v>5.4155254E-2</v>
      </c>
      <c r="T14" s="103">
        <v>2.7054629999999997E-4</v>
      </c>
      <c r="U14" s="104">
        <v>2.5974026000000001E-2</v>
      </c>
      <c r="V14" s="103">
        <v>1.3975447E-2</v>
      </c>
      <c r="W14" s="103">
        <v>4.8273949599999998E-2</v>
      </c>
      <c r="X14" s="103">
        <v>0.29536152119999998</v>
      </c>
      <c r="Y14" s="103">
        <v>0.1532217313</v>
      </c>
      <c r="Z14" s="103">
        <v>0.56936067400000001</v>
      </c>
      <c r="AA14" s="102">
        <v>11</v>
      </c>
      <c r="AB14" s="102">
        <v>434</v>
      </c>
      <c r="AC14" s="97">
        <v>2.7363467700000001E-2</v>
      </c>
      <c r="AD14" s="103">
        <v>1.4576350300000001E-2</v>
      </c>
      <c r="AE14" s="103">
        <v>5.1368096299999999E-2</v>
      </c>
      <c r="AF14" s="103">
        <v>2.1106799999999999E-5</v>
      </c>
      <c r="AG14" s="104">
        <v>2.53456221E-2</v>
      </c>
      <c r="AH14" s="103">
        <v>1.4036409600000001E-2</v>
      </c>
      <c r="AI14" s="103">
        <v>4.5766729399999997E-2</v>
      </c>
      <c r="AJ14" s="103">
        <v>0.25497327250000001</v>
      </c>
      <c r="AK14" s="103">
        <v>0.135822688</v>
      </c>
      <c r="AL14" s="103">
        <v>0.47864882260000002</v>
      </c>
      <c r="AM14" s="103">
        <v>0.95378431760000004</v>
      </c>
      <c r="AN14" s="103">
        <v>0.97401150719999996</v>
      </c>
      <c r="AO14" s="103">
        <v>0.3997766854</v>
      </c>
      <c r="AP14" s="103">
        <v>2.3730708937</v>
      </c>
      <c r="AQ14" s="103">
        <v>0.78710509559999997</v>
      </c>
      <c r="AR14" s="103">
        <v>0.88240007399999998</v>
      </c>
      <c r="AS14" s="103">
        <v>0.3559176543</v>
      </c>
      <c r="AT14" s="103">
        <v>2.1876686394</v>
      </c>
      <c r="AU14" s="101">
        <v>1</v>
      </c>
      <c r="AV14" s="101">
        <v>2</v>
      </c>
      <c r="AW14" s="101">
        <v>3</v>
      </c>
      <c r="AX14" s="101" t="s">
        <v>28</v>
      </c>
      <c r="AY14" s="101" t="s">
        <v>28</v>
      </c>
      <c r="AZ14" s="101" t="s">
        <v>28</v>
      </c>
      <c r="BA14" s="101" t="s">
        <v>28</v>
      </c>
      <c r="BB14" s="101" t="s">
        <v>28</v>
      </c>
      <c r="BC14" s="99" t="s">
        <v>229</v>
      </c>
      <c r="BD14" s="100">
        <v>2</v>
      </c>
      <c r="BE14" s="100">
        <v>2</v>
      </c>
      <c r="BF14" s="100">
        <v>2.2000000000000002</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5">
        <v>16</v>
      </c>
      <c r="D15" s="105">
        <v>384</v>
      </c>
      <c r="E15" s="106">
        <v>4.3243161400000001E-2</v>
      </c>
      <c r="F15" s="96">
        <v>2.5414059100000001E-2</v>
      </c>
      <c r="G15" s="96">
        <v>7.3580178699999998E-2</v>
      </c>
      <c r="H15" s="96">
        <v>2.8506909000000002E-3</v>
      </c>
      <c r="I15" s="98">
        <v>4.16666667E-2</v>
      </c>
      <c r="J15" s="96">
        <v>2.5526329600000001E-2</v>
      </c>
      <c r="K15" s="96">
        <v>6.8012563499999998E-2</v>
      </c>
      <c r="L15" s="96">
        <v>0.44526381500000001</v>
      </c>
      <c r="M15" s="96">
        <v>0.26168209079999999</v>
      </c>
      <c r="N15" s="96">
        <v>0.75763635279999997</v>
      </c>
      <c r="O15" s="105">
        <v>18</v>
      </c>
      <c r="P15" s="105">
        <v>446</v>
      </c>
      <c r="Q15" s="106">
        <v>4.2920781300000002E-2</v>
      </c>
      <c r="R15" s="96">
        <v>2.5780702199999998E-2</v>
      </c>
      <c r="S15" s="96">
        <v>7.14562953E-2</v>
      </c>
      <c r="T15" s="96">
        <v>2.2155692000000002E-3</v>
      </c>
      <c r="U15" s="98">
        <v>4.03587444E-2</v>
      </c>
      <c r="V15" s="96">
        <v>2.5427725700000001E-2</v>
      </c>
      <c r="W15" s="96">
        <v>6.40571739E-2</v>
      </c>
      <c r="X15" s="96">
        <v>0.45124716790000002</v>
      </c>
      <c r="Y15" s="96">
        <v>0.27104513219999998</v>
      </c>
      <c r="Z15" s="96">
        <v>0.75125498430000004</v>
      </c>
      <c r="AA15" s="105">
        <v>34</v>
      </c>
      <c r="AB15" s="105">
        <v>493</v>
      </c>
      <c r="AC15" s="106">
        <v>7.3634048100000002E-2</v>
      </c>
      <c r="AD15" s="96">
        <v>4.9790612800000002E-2</v>
      </c>
      <c r="AE15" s="96">
        <v>0.1088954873</v>
      </c>
      <c r="AF15" s="96">
        <v>5.9171717499999998E-2</v>
      </c>
      <c r="AG15" s="98">
        <v>6.8965517200000007E-2</v>
      </c>
      <c r="AH15" s="96">
        <v>4.92778938E-2</v>
      </c>
      <c r="AI15" s="96">
        <v>9.6518787600000003E-2</v>
      </c>
      <c r="AJ15" s="96">
        <v>0.68612335290000004</v>
      </c>
      <c r="AK15" s="96">
        <v>0.46394980409999997</v>
      </c>
      <c r="AL15" s="96">
        <v>1.0146900619000001</v>
      </c>
      <c r="AM15" s="96">
        <v>8.5571489200000003E-2</v>
      </c>
      <c r="AN15" s="96">
        <v>1.7155803287</v>
      </c>
      <c r="AO15" s="96">
        <v>0.92720895670000003</v>
      </c>
      <c r="AP15" s="96">
        <v>3.1742746260999999</v>
      </c>
      <c r="AQ15" s="96">
        <v>0.98357263699999997</v>
      </c>
      <c r="AR15" s="96">
        <v>0.99254494670000004</v>
      </c>
      <c r="AS15" s="96">
        <v>0.48685685150000002</v>
      </c>
      <c r="AT15" s="96">
        <v>2.0234807585999999</v>
      </c>
      <c r="AU15" s="95">
        <v>1</v>
      </c>
      <c r="AV15" s="95">
        <v>2</v>
      </c>
      <c r="AW15" s="95" t="s">
        <v>28</v>
      </c>
      <c r="AX15" s="95" t="s">
        <v>28</v>
      </c>
      <c r="AY15" s="95" t="s">
        <v>28</v>
      </c>
      <c r="AZ15" s="95" t="s">
        <v>28</v>
      </c>
      <c r="BA15" s="95" t="s">
        <v>28</v>
      </c>
      <c r="BB15" s="95" t="s">
        <v>28</v>
      </c>
      <c r="BC15" s="107" t="s">
        <v>438</v>
      </c>
      <c r="BD15" s="108">
        <v>3.2</v>
      </c>
      <c r="BE15" s="108">
        <v>3.6</v>
      </c>
      <c r="BF15" s="108">
        <v>6.8</v>
      </c>
    </row>
    <row r="16" spans="1:93" x14ac:dyDescent="0.3">
      <c r="A16" s="9"/>
      <c r="B16" t="s">
        <v>75</v>
      </c>
      <c r="C16" s="95">
        <v>14</v>
      </c>
      <c r="D16" s="105">
        <v>563</v>
      </c>
      <c r="E16" s="106">
        <v>2.5002465000000001E-2</v>
      </c>
      <c r="F16" s="96">
        <v>1.424245E-2</v>
      </c>
      <c r="G16" s="96">
        <v>4.3891553600000001E-2</v>
      </c>
      <c r="H16" s="96">
        <v>2.2891667999999999E-6</v>
      </c>
      <c r="I16" s="98">
        <v>2.48667851E-2</v>
      </c>
      <c r="J16" s="96">
        <v>1.4727412800000001E-2</v>
      </c>
      <c r="K16" s="96">
        <v>4.1986804400000001E-2</v>
      </c>
      <c r="L16" s="96">
        <v>0.257444012</v>
      </c>
      <c r="M16" s="96">
        <v>0.14665087869999999</v>
      </c>
      <c r="N16" s="96">
        <v>0.45194014449999997</v>
      </c>
      <c r="O16" s="105">
        <v>26</v>
      </c>
      <c r="P16" s="105">
        <v>559</v>
      </c>
      <c r="Q16" s="106">
        <v>4.6075230600000003E-2</v>
      </c>
      <c r="R16" s="96">
        <v>2.9875675000000001E-2</v>
      </c>
      <c r="S16" s="96">
        <v>7.1058708299999995E-2</v>
      </c>
      <c r="T16" s="96">
        <v>1.0412601E-3</v>
      </c>
      <c r="U16" s="98">
        <v>4.6511627899999998E-2</v>
      </c>
      <c r="V16" s="96">
        <v>3.1668477399999999E-2</v>
      </c>
      <c r="W16" s="96">
        <v>6.8311826399999998E-2</v>
      </c>
      <c r="X16" s="96">
        <v>0.48441143640000001</v>
      </c>
      <c r="Y16" s="96">
        <v>0.31409758459999998</v>
      </c>
      <c r="Z16" s="96">
        <v>0.74707495769999999</v>
      </c>
      <c r="AA16" s="105">
        <v>25</v>
      </c>
      <c r="AB16" s="105">
        <v>684</v>
      </c>
      <c r="AC16" s="106">
        <v>3.6863448899999998E-2</v>
      </c>
      <c r="AD16" s="96">
        <v>2.36656708E-2</v>
      </c>
      <c r="AE16" s="96">
        <v>5.7421311900000001E-2</v>
      </c>
      <c r="AF16" s="96">
        <v>2.2937184999999999E-6</v>
      </c>
      <c r="AG16" s="98">
        <v>3.6549707600000002E-2</v>
      </c>
      <c r="AH16" s="96">
        <v>2.46969657E-2</v>
      </c>
      <c r="AI16" s="96">
        <v>5.4090900999999997E-2</v>
      </c>
      <c r="AJ16" s="96">
        <v>0.34349426389999999</v>
      </c>
      <c r="AK16" s="96">
        <v>0.22051713610000001</v>
      </c>
      <c r="AL16" s="96">
        <v>0.535052792</v>
      </c>
      <c r="AM16" s="96">
        <v>0.45993171040000003</v>
      </c>
      <c r="AN16" s="96">
        <v>0.80007084920000004</v>
      </c>
      <c r="AO16" s="96">
        <v>0.4427852176</v>
      </c>
      <c r="AP16" s="96">
        <v>1.4456520640999999</v>
      </c>
      <c r="AQ16" s="96">
        <v>8.0387047099999998E-2</v>
      </c>
      <c r="AR16" s="96">
        <v>1.8428275207</v>
      </c>
      <c r="AS16" s="96">
        <v>0.92871576050000004</v>
      </c>
      <c r="AT16" s="96">
        <v>3.6566766879000001</v>
      </c>
      <c r="AU16" s="95">
        <v>1</v>
      </c>
      <c r="AV16" s="95">
        <v>2</v>
      </c>
      <c r="AW16" s="95">
        <v>3</v>
      </c>
      <c r="AX16" s="95" t="s">
        <v>28</v>
      </c>
      <c r="AY16" s="95" t="s">
        <v>28</v>
      </c>
      <c r="AZ16" s="95" t="s">
        <v>28</v>
      </c>
      <c r="BA16" s="95" t="s">
        <v>28</v>
      </c>
      <c r="BB16" s="95" t="s">
        <v>28</v>
      </c>
      <c r="BC16" s="107" t="s">
        <v>229</v>
      </c>
      <c r="BD16" s="108">
        <v>2.8</v>
      </c>
      <c r="BE16" s="108">
        <v>5.2</v>
      </c>
      <c r="BF16" s="108">
        <v>5</v>
      </c>
    </row>
    <row r="17" spans="1:58" x14ac:dyDescent="0.3">
      <c r="A17" s="9"/>
      <c r="B17" t="s">
        <v>67</v>
      </c>
      <c r="C17" s="95">
        <v>13</v>
      </c>
      <c r="D17" s="105">
        <v>144</v>
      </c>
      <c r="E17" s="106">
        <v>8.5924229199999994E-2</v>
      </c>
      <c r="F17" s="96">
        <v>4.7954110100000003E-2</v>
      </c>
      <c r="G17" s="96">
        <v>0.15395913189999999</v>
      </c>
      <c r="H17" s="96">
        <v>0.68067488450000002</v>
      </c>
      <c r="I17" s="98">
        <v>9.02777778E-2</v>
      </c>
      <c r="J17" s="96">
        <v>5.2420363599999999E-2</v>
      </c>
      <c r="K17" s="96">
        <v>0.1554754032</v>
      </c>
      <c r="L17" s="96">
        <v>0.88473989539999998</v>
      </c>
      <c r="M17" s="96">
        <v>0.49377125350000001</v>
      </c>
      <c r="N17" s="96">
        <v>1.5852779538999999</v>
      </c>
      <c r="O17" s="105">
        <v>18</v>
      </c>
      <c r="P17" s="105">
        <v>160</v>
      </c>
      <c r="Q17" s="106">
        <v>0.10618611579999999</v>
      </c>
      <c r="R17" s="96">
        <v>6.4220812000000002E-2</v>
      </c>
      <c r="S17" s="96">
        <v>0.17557378730000001</v>
      </c>
      <c r="T17" s="96">
        <v>0.66784071860000005</v>
      </c>
      <c r="U17" s="98">
        <v>0.1125</v>
      </c>
      <c r="V17" s="96">
        <v>7.08797855E-2</v>
      </c>
      <c r="W17" s="96">
        <v>0.17855937220000001</v>
      </c>
      <c r="X17" s="96">
        <v>1.1163865742000001</v>
      </c>
      <c r="Y17" s="96">
        <v>0.67518480910000001</v>
      </c>
      <c r="Z17" s="96">
        <v>1.845893104</v>
      </c>
      <c r="AA17" s="105">
        <v>18</v>
      </c>
      <c r="AB17" s="105">
        <v>170</v>
      </c>
      <c r="AC17" s="106">
        <v>9.7504900699999994E-2</v>
      </c>
      <c r="AD17" s="96">
        <v>5.87352228E-2</v>
      </c>
      <c r="AE17" s="96">
        <v>0.16186549089999999</v>
      </c>
      <c r="AF17" s="96">
        <v>0.71075549220000001</v>
      </c>
      <c r="AG17" s="98">
        <v>0.1058823529</v>
      </c>
      <c r="AH17" s="96">
        <v>6.6710386400000002E-2</v>
      </c>
      <c r="AI17" s="96">
        <v>0.16805587969999999</v>
      </c>
      <c r="AJ17" s="96">
        <v>0.90855237659999999</v>
      </c>
      <c r="AK17" s="96">
        <v>0.54729583690000005</v>
      </c>
      <c r="AL17" s="96">
        <v>1.5082654851999999</v>
      </c>
      <c r="AM17" s="96">
        <v>0.80849934580000005</v>
      </c>
      <c r="AN17" s="96">
        <v>0.91824529050000003</v>
      </c>
      <c r="AO17" s="96">
        <v>0.46069022520000003</v>
      </c>
      <c r="AP17" s="96">
        <v>1.8302415970000001</v>
      </c>
      <c r="AQ17" s="96">
        <v>0.57859603599999998</v>
      </c>
      <c r="AR17" s="96">
        <v>1.2358110953999999</v>
      </c>
      <c r="AS17" s="96">
        <v>0.58543896699999998</v>
      </c>
      <c r="AT17" s="96">
        <v>2.6086904863</v>
      </c>
      <c r="AU17" s="95" t="s">
        <v>28</v>
      </c>
      <c r="AV17" s="95" t="s">
        <v>28</v>
      </c>
      <c r="AW17" s="95" t="s">
        <v>28</v>
      </c>
      <c r="AX17" s="95" t="s">
        <v>28</v>
      </c>
      <c r="AY17" s="95" t="s">
        <v>28</v>
      </c>
      <c r="AZ17" s="95" t="s">
        <v>28</v>
      </c>
      <c r="BA17" s="95" t="s">
        <v>28</v>
      </c>
      <c r="BB17" s="95" t="s">
        <v>28</v>
      </c>
      <c r="BC17" s="107" t="s">
        <v>28</v>
      </c>
      <c r="BD17" s="108">
        <v>2.6</v>
      </c>
      <c r="BE17" s="108">
        <v>3.6</v>
      </c>
      <c r="BF17" s="108">
        <v>3.6</v>
      </c>
    </row>
    <row r="18" spans="1:58" x14ac:dyDescent="0.3">
      <c r="A18" s="9"/>
      <c r="B18" t="s">
        <v>66</v>
      </c>
      <c r="C18" s="95">
        <v>48</v>
      </c>
      <c r="D18" s="105">
        <v>900</v>
      </c>
      <c r="E18" s="106">
        <v>5.0633550499999999E-2</v>
      </c>
      <c r="F18" s="96">
        <v>3.5621819700000001E-2</v>
      </c>
      <c r="G18" s="96">
        <v>7.1971517799999996E-2</v>
      </c>
      <c r="H18" s="96">
        <v>2.8330059999999999E-4</v>
      </c>
      <c r="I18" s="98">
        <v>5.3333333300000001E-2</v>
      </c>
      <c r="J18" s="96">
        <v>4.0191884300000001E-2</v>
      </c>
      <c r="K18" s="96">
        <v>7.0771611999999998E-2</v>
      </c>
      <c r="L18" s="96">
        <v>0.52136076809999998</v>
      </c>
      <c r="M18" s="96">
        <v>0.36678880139999998</v>
      </c>
      <c r="N18" s="96">
        <v>0.74107238129999997</v>
      </c>
      <c r="O18" s="105">
        <v>40</v>
      </c>
      <c r="P18" s="105">
        <v>1116</v>
      </c>
      <c r="Q18" s="106">
        <v>3.3911902799999998E-2</v>
      </c>
      <c r="R18" s="96">
        <v>2.33577978E-2</v>
      </c>
      <c r="S18" s="96">
        <v>4.9234827799999999E-2</v>
      </c>
      <c r="T18" s="96">
        <v>5.9062091000000002E-8</v>
      </c>
      <c r="U18" s="98">
        <v>3.5842293900000002E-2</v>
      </c>
      <c r="V18" s="96">
        <v>2.6291115600000001E-2</v>
      </c>
      <c r="W18" s="96">
        <v>4.88632757E-2</v>
      </c>
      <c r="X18" s="96">
        <v>0.35653242149999997</v>
      </c>
      <c r="Y18" s="96">
        <v>0.24557195300000001</v>
      </c>
      <c r="Z18" s="96">
        <v>0.51762982710000005</v>
      </c>
      <c r="AA18" s="105">
        <v>63</v>
      </c>
      <c r="AB18" s="105">
        <v>1228</v>
      </c>
      <c r="AC18" s="106">
        <v>5.03226045E-2</v>
      </c>
      <c r="AD18" s="96">
        <v>3.64903335E-2</v>
      </c>
      <c r="AE18" s="96">
        <v>6.9398229000000006E-2</v>
      </c>
      <c r="AF18" s="96">
        <v>3.8674090000000001E-6</v>
      </c>
      <c r="AG18" s="98">
        <v>5.1302931599999997E-2</v>
      </c>
      <c r="AH18" s="96">
        <v>4.00775227E-2</v>
      </c>
      <c r="AI18" s="96">
        <v>6.5672492099999993E-2</v>
      </c>
      <c r="AJ18" s="96">
        <v>0.4689069119</v>
      </c>
      <c r="AK18" s="96">
        <v>0.34001756820000001</v>
      </c>
      <c r="AL18" s="96">
        <v>0.64665391620000001</v>
      </c>
      <c r="AM18" s="96">
        <v>8.9909929599999994E-2</v>
      </c>
      <c r="AN18" s="96">
        <v>1.4839215831999999</v>
      </c>
      <c r="AO18" s="96">
        <v>0.94038764539999997</v>
      </c>
      <c r="AP18" s="96">
        <v>2.3416122869999998</v>
      </c>
      <c r="AQ18" s="96">
        <v>9.9731640699999999E-2</v>
      </c>
      <c r="AR18" s="96">
        <v>0.66975162700000002</v>
      </c>
      <c r="AS18" s="96">
        <v>0.4155673003</v>
      </c>
      <c r="AT18" s="96">
        <v>1.0794093798</v>
      </c>
      <c r="AU18" s="95">
        <v>1</v>
      </c>
      <c r="AV18" s="95">
        <v>2</v>
      </c>
      <c r="AW18" s="95">
        <v>3</v>
      </c>
      <c r="AX18" s="95" t="s">
        <v>28</v>
      </c>
      <c r="AY18" s="95" t="s">
        <v>28</v>
      </c>
      <c r="AZ18" s="95" t="s">
        <v>28</v>
      </c>
      <c r="BA18" s="95" t="s">
        <v>28</v>
      </c>
      <c r="BB18" s="95" t="s">
        <v>28</v>
      </c>
      <c r="BC18" s="107" t="s">
        <v>229</v>
      </c>
      <c r="BD18" s="108">
        <v>9.6</v>
      </c>
      <c r="BE18" s="108">
        <v>8</v>
      </c>
      <c r="BF18" s="108">
        <v>12.6</v>
      </c>
    </row>
    <row r="19" spans="1:58" x14ac:dyDescent="0.3">
      <c r="A19" s="9"/>
      <c r="B19" t="s">
        <v>69</v>
      </c>
      <c r="C19" s="95">
        <v>21</v>
      </c>
      <c r="D19" s="105">
        <v>743</v>
      </c>
      <c r="E19" s="106">
        <v>2.7764819E-2</v>
      </c>
      <c r="F19" s="96">
        <v>1.7237234300000001E-2</v>
      </c>
      <c r="G19" s="96">
        <v>4.4722091899999997E-2</v>
      </c>
      <c r="H19" s="96">
        <v>2.6285701000000002E-7</v>
      </c>
      <c r="I19" s="98">
        <v>2.82637954E-2</v>
      </c>
      <c r="J19" s="96">
        <v>1.8428206700000001E-2</v>
      </c>
      <c r="K19" s="96">
        <v>4.3348880499999999E-2</v>
      </c>
      <c r="L19" s="96">
        <v>0.28588726710000001</v>
      </c>
      <c r="M19" s="96">
        <v>0.17748740939999999</v>
      </c>
      <c r="N19" s="96">
        <v>0.46049198520000001</v>
      </c>
      <c r="O19" s="105">
        <v>23</v>
      </c>
      <c r="P19" s="105">
        <v>906</v>
      </c>
      <c r="Q19" s="106">
        <v>2.6206128799999999E-2</v>
      </c>
      <c r="R19" s="96">
        <v>1.6510040699999999E-2</v>
      </c>
      <c r="S19" s="96">
        <v>4.1596577400000001E-2</v>
      </c>
      <c r="T19" s="96">
        <v>4.5378393999999998E-8</v>
      </c>
      <c r="U19" s="98">
        <v>2.53863135E-2</v>
      </c>
      <c r="V19" s="96">
        <v>1.6869874300000001E-2</v>
      </c>
      <c r="W19" s="96">
        <v>3.8202116899999999E-2</v>
      </c>
      <c r="X19" s="96">
        <v>0.27551785010000002</v>
      </c>
      <c r="Y19" s="96">
        <v>0.17357813320000001</v>
      </c>
      <c r="Z19" s="96">
        <v>0.43732516469999999</v>
      </c>
      <c r="AA19" s="105">
        <v>33</v>
      </c>
      <c r="AB19" s="105">
        <v>914</v>
      </c>
      <c r="AC19" s="106">
        <v>3.9066408099999998E-2</v>
      </c>
      <c r="AD19" s="96">
        <v>2.6153920399999999E-2</v>
      </c>
      <c r="AE19" s="96">
        <v>5.8353937699999997E-2</v>
      </c>
      <c r="AF19" s="96">
        <v>7.9753052999999999E-7</v>
      </c>
      <c r="AG19" s="98">
        <v>3.6105032799999999E-2</v>
      </c>
      <c r="AH19" s="96">
        <v>2.56680322E-2</v>
      </c>
      <c r="AI19" s="96">
        <v>5.0785872000000003E-2</v>
      </c>
      <c r="AJ19" s="96">
        <v>0.3640214766</v>
      </c>
      <c r="AK19" s="96">
        <v>0.24370268980000001</v>
      </c>
      <c r="AL19" s="96">
        <v>0.54374301550000004</v>
      </c>
      <c r="AM19" s="96">
        <v>0.17965911109999999</v>
      </c>
      <c r="AN19" s="96">
        <v>1.4907355624</v>
      </c>
      <c r="AO19" s="96">
        <v>0.83198553320000002</v>
      </c>
      <c r="AP19" s="96">
        <v>2.6710711044000002</v>
      </c>
      <c r="AQ19" s="96">
        <v>0.85889481040000004</v>
      </c>
      <c r="AR19" s="96">
        <v>0.94386096220000004</v>
      </c>
      <c r="AS19" s="96">
        <v>0.4992055474</v>
      </c>
      <c r="AT19" s="96">
        <v>1.7845825641999999</v>
      </c>
      <c r="AU19" s="95">
        <v>1</v>
      </c>
      <c r="AV19" s="95">
        <v>2</v>
      </c>
      <c r="AW19" s="95">
        <v>3</v>
      </c>
      <c r="AX19" s="95" t="s">
        <v>28</v>
      </c>
      <c r="AY19" s="95" t="s">
        <v>28</v>
      </c>
      <c r="AZ19" s="95" t="s">
        <v>28</v>
      </c>
      <c r="BA19" s="95" t="s">
        <v>28</v>
      </c>
      <c r="BB19" s="95" t="s">
        <v>28</v>
      </c>
      <c r="BC19" s="107" t="s">
        <v>229</v>
      </c>
      <c r="BD19" s="108">
        <v>4.2</v>
      </c>
      <c r="BE19" s="108">
        <v>4.5999999999999996</v>
      </c>
      <c r="BF19" s="108">
        <v>6.6</v>
      </c>
    </row>
    <row r="20" spans="1:58" x14ac:dyDescent="0.3">
      <c r="A20" s="9"/>
      <c r="B20" t="s">
        <v>65</v>
      </c>
      <c r="C20" s="95">
        <v>42</v>
      </c>
      <c r="D20" s="105">
        <v>722</v>
      </c>
      <c r="E20" s="106">
        <v>5.4096930100000003E-2</v>
      </c>
      <c r="F20" s="96">
        <v>3.7464987700000001E-2</v>
      </c>
      <c r="G20" s="96">
        <v>7.8112339700000005E-2</v>
      </c>
      <c r="H20" s="96">
        <v>1.7972348E-3</v>
      </c>
      <c r="I20" s="98">
        <v>5.81717452E-2</v>
      </c>
      <c r="J20" s="96">
        <v>4.2990138400000003E-2</v>
      </c>
      <c r="K20" s="96">
        <v>7.8714609000000005E-2</v>
      </c>
      <c r="L20" s="96">
        <v>0.55702230620000004</v>
      </c>
      <c r="M20" s="96">
        <v>0.3857674331</v>
      </c>
      <c r="N20" s="96">
        <v>0.80430285980000005</v>
      </c>
      <c r="O20" s="105">
        <v>81</v>
      </c>
      <c r="P20" s="105">
        <v>688</v>
      </c>
      <c r="Q20" s="106">
        <v>0.1182307479</v>
      </c>
      <c r="R20" s="96">
        <v>8.7648122699999997E-2</v>
      </c>
      <c r="S20" s="96">
        <v>0.15948441699999999</v>
      </c>
      <c r="T20" s="96">
        <v>0.15429183320000001</v>
      </c>
      <c r="U20" s="98">
        <v>0.1177325581</v>
      </c>
      <c r="V20" s="96">
        <v>9.4693164799999993E-2</v>
      </c>
      <c r="W20" s="96">
        <v>0.1463775689</v>
      </c>
      <c r="X20" s="96">
        <v>1.2430176834</v>
      </c>
      <c r="Y20" s="96">
        <v>0.92148758580000001</v>
      </c>
      <c r="Z20" s="96">
        <v>1.6767376849</v>
      </c>
      <c r="AA20" s="105">
        <v>95</v>
      </c>
      <c r="AB20" s="105">
        <v>711</v>
      </c>
      <c r="AC20" s="106">
        <v>0.13342362690000001</v>
      </c>
      <c r="AD20" s="96">
        <v>0.1001042623</v>
      </c>
      <c r="AE20" s="96">
        <v>0.1778332292</v>
      </c>
      <c r="AF20" s="96">
        <v>0.13748371170000001</v>
      </c>
      <c r="AG20" s="98">
        <v>0.13361462730000001</v>
      </c>
      <c r="AH20" s="96">
        <v>0.1092754413</v>
      </c>
      <c r="AI20" s="96">
        <v>0.1633749397</v>
      </c>
      <c r="AJ20" s="96">
        <v>1.2432436978000001</v>
      </c>
      <c r="AK20" s="96">
        <v>0.93277327359999995</v>
      </c>
      <c r="AL20" s="96">
        <v>1.6570531508999999</v>
      </c>
      <c r="AM20" s="96">
        <v>0.52329190459999997</v>
      </c>
      <c r="AN20" s="96">
        <v>1.1285019274000001</v>
      </c>
      <c r="AO20" s="96">
        <v>0.77854458849999997</v>
      </c>
      <c r="AP20" s="96">
        <v>1.6357657854000001</v>
      </c>
      <c r="AQ20" s="96">
        <v>4.336745E-4</v>
      </c>
      <c r="AR20" s="96">
        <v>2.1855352543</v>
      </c>
      <c r="AS20" s="96">
        <v>1.4139017057000001</v>
      </c>
      <c r="AT20" s="96">
        <v>3.3782860068999998</v>
      </c>
      <c r="AU20" s="95">
        <v>1</v>
      </c>
      <c r="AV20" s="95" t="s">
        <v>28</v>
      </c>
      <c r="AW20" s="95" t="s">
        <v>28</v>
      </c>
      <c r="AX20" s="95" t="s">
        <v>227</v>
      </c>
      <c r="AY20" s="95" t="s">
        <v>28</v>
      </c>
      <c r="AZ20" s="95" t="s">
        <v>28</v>
      </c>
      <c r="BA20" s="95" t="s">
        <v>28</v>
      </c>
      <c r="BB20" s="95" t="s">
        <v>28</v>
      </c>
      <c r="BC20" s="107" t="s">
        <v>442</v>
      </c>
      <c r="BD20" s="108">
        <v>8.4</v>
      </c>
      <c r="BE20" s="108">
        <v>16.2</v>
      </c>
      <c r="BF20" s="108">
        <v>19</v>
      </c>
    </row>
    <row r="21" spans="1:58" x14ac:dyDescent="0.3">
      <c r="A21" s="9"/>
      <c r="B21" t="s">
        <v>64</v>
      </c>
      <c r="C21" s="95">
        <v>42</v>
      </c>
      <c r="D21" s="105">
        <v>420</v>
      </c>
      <c r="E21" s="106">
        <v>0.100196917</v>
      </c>
      <c r="F21" s="96">
        <v>6.9506332399999995E-2</v>
      </c>
      <c r="G21" s="96">
        <v>0.1444389573</v>
      </c>
      <c r="H21" s="96">
        <v>0.86716505109999997</v>
      </c>
      <c r="I21" s="98">
        <v>0.1</v>
      </c>
      <c r="J21" s="96">
        <v>7.3902095099999995E-2</v>
      </c>
      <c r="K21" s="96">
        <v>0.1353141612</v>
      </c>
      <c r="L21" s="96">
        <v>1.0317021254000001</v>
      </c>
      <c r="M21" s="96">
        <v>0.71568899509999995</v>
      </c>
      <c r="N21" s="96">
        <v>1.4872511422000001</v>
      </c>
      <c r="O21" s="105">
        <v>53</v>
      </c>
      <c r="P21" s="105">
        <v>375</v>
      </c>
      <c r="Q21" s="106">
        <v>0.1388688871</v>
      </c>
      <c r="R21" s="96">
        <v>9.9400119699999998E-2</v>
      </c>
      <c r="S21" s="96">
        <v>0.19400950259999999</v>
      </c>
      <c r="T21" s="96">
        <v>2.6540736400000001E-2</v>
      </c>
      <c r="U21" s="98">
        <v>0.1413333333</v>
      </c>
      <c r="V21" s="96">
        <v>0.10797496650000001</v>
      </c>
      <c r="W21" s="96">
        <v>0.18499761349999999</v>
      </c>
      <c r="X21" s="96">
        <v>1.4599965345999999</v>
      </c>
      <c r="Y21" s="96">
        <v>1.0450420785000001</v>
      </c>
      <c r="Z21" s="96">
        <v>2.0397167969000001</v>
      </c>
      <c r="AA21" s="105">
        <v>68</v>
      </c>
      <c r="AB21" s="105">
        <v>440</v>
      </c>
      <c r="AC21" s="106">
        <v>0.1533912224</v>
      </c>
      <c r="AD21" s="96">
        <v>0.1123055488</v>
      </c>
      <c r="AE21" s="96">
        <v>0.20950761000000001</v>
      </c>
      <c r="AF21" s="96">
        <v>2.4736808700000001E-2</v>
      </c>
      <c r="AG21" s="98">
        <v>0.15454545450000001</v>
      </c>
      <c r="AH21" s="96">
        <v>0.1218520632</v>
      </c>
      <c r="AI21" s="96">
        <v>0.1960106123</v>
      </c>
      <c r="AJ21" s="96">
        <v>1.4293021032</v>
      </c>
      <c r="AK21" s="96">
        <v>1.0464650753</v>
      </c>
      <c r="AL21" s="96">
        <v>1.9521955873000001</v>
      </c>
      <c r="AM21" s="96">
        <v>0.64117064069999996</v>
      </c>
      <c r="AN21" s="96">
        <v>1.1045758751999999</v>
      </c>
      <c r="AO21" s="96">
        <v>0.72701346310000003</v>
      </c>
      <c r="AP21" s="96">
        <v>1.6782190784</v>
      </c>
      <c r="AQ21" s="96">
        <v>0.16339496170000001</v>
      </c>
      <c r="AR21" s="96">
        <v>1.3859596801</v>
      </c>
      <c r="AS21" s="96">
        <v>0.87581551520000001</v>
      </c>
      <c r="AT21" s="96">
        <v>2.1932521192999999</v>
      </c>
      <c r="AU21" s="95" t="s">
        <v>28</v>
      </c>
      <c r="AV21" s="95" t="s">
        <v>28</v>
      </c>
      <c r="AW21" s="95" t="s">
        <v>28</v>
      </c>
      <c r="AX21" s="95" t="s">
        <v>28</v>
      </c>
      <c r="AY21" s="95" t="s">
        <v>28</v>
      </c>
      <c r="AZ21" s="95" t="s">
        <v>28</v>
      </c>
      <c r="BA21" s="95" t="s">
        <v>28</v>
      </c>
      <c r="BB21" s="95" t="s">
        <v>28</v>
      </c>
      <c r="BC21" s="107" t="s">
        <v>28</v>
      </c>
      <c r="BD21" s="108">
        <v>8.4</v>
      </c>
      <c r="BE21" s="108">
        <v>10.6</v>
      </c>
      <c r="BF21" s="108">
        <v>13.6</v>
      </c>
    </row>
    <row r="22" spans="1:58" x14ac:dyDescent="0.3">
      <c r="A22" s="9"/>
      <c r="B22" t="s">
        <v>204</v>
      </c>
      <c r="C22" s="95">
        <v>24</v>
      </c>
      <c r="D22" s="105">
        <v>302</v>
      </c>
      <c r="E22" s="106">
        <v>7.9372190600000003E-2</v>
      </c>
      <c r="F22" s="96">
        <v>5.0579421999999999E-2</v>
      </c>
      <c r="G22" s="96">
        <v>0.12455548919999999</v>
      </c>
      <c r="H22" s="96">
        <v>0.38012362080000001</v>
      </c>
      <c r="I22" s="98">
        <v>7.9470198699999994E-2</v>
      </c>
      <c r="J22" s="96">
        <v>5.3266420299999999E-2</v>
      </c>
      <c r="K22" s="96">
        <v>0.1185646125</v>
      </c>
      <c r="L22" s="96">
        <v>0.81727522370000005</v>
      </c>
      <c r="M22" s="96">
        <v>0.52080342089999998</v>
      </c>
      <c r="N22" s="96">
        <v>1.2825161367</v>
      </c>
      <c r="O22" s="105">
        <v>25</v>
      </c>
      <c r="P22" s="105">
        <v>313</v>
      </c>
      <c r="Q22" s="106">
        <v>7.6641250100000002E-2</v>
      </c>
      <c r="R22" s="96">
        <v>4.90215383E-2</v>
      </c>
      <c r="S22" s="96">
        <v>0.1198224582</v>
      </c>
      <c r="T22" s="96">
        <v>0.3435430471</v>
      </c>
      <c r="U22" s="98">
        <v>7.9872204500000002E-2</v>
      </c>
      <c r="V22" s="96">
        <v>5.3970365899999997E-2</v>
      </c>
      <c r="W22" s="96">
        <v>0.118205036</v>
      </c>
      <c r="X22" s="96">
        <v>0.80576695030000001</v>
      </c>
      <c r="Y22" s="96">
        <v>0.5153874101</v>
      </c>
      <c r="Z22" s="96">
        <v>1.2597521115000001</v>
      </c>
      <c r="AA22" s="105">
        <v>32</v>
      </c>
      <c r="AB22" s="105">
        <v>327</v>
      </c>
      <c r="AC22" s="106">
        <v>9.4676864799999996E-2</v>
      </c>
      <c r="AD22" s="96">
        <v>6.30204605E-2</v>
      </c>
      <c r="AE22" s="96">
        <v>0.1422348974</v>
      </c>
      <c r="AF22" s="96">
        <v>0.54613884820000003</v>
      </c>
      <c r="AG22" s="98">
        <v>9.7859327199999999E-2</v>
      </c>
      <c r="AH22" s="96">
        <v>6.9203750199999997E-2</v>
      </c>
      <c r="AI22" s="96">
        <v>0.13838047640000001</v>
      </c>
      <c r="AJ22" s="96">
        <v>0.88220068809999996</v>
      </c>
      <c r="AK22" s="96">
        <v>0.58722575690000001</v>
      </c>
      <c r="AL22" s="96">
        <v>1.3253472704</v>
      </c>
      <c r="AM22" s="96">
        <v>0.47158390369999997</v>
      </c>
      <c r="AN22" s="96">
        <v>1.2353251626999999</v>
      </c>
      <c r="AO22" s="96">
        <v>0.69487008319999999</v>
      </c>
      <c r="AP22" s="96">
        <v>2.1961346365000001</v>
      </c>
      <c r="AQ22" s="96">
        <v>0.90990453049999998</v>
      </c>
      <c r="AR22" s="96">
        <v>0.96559323269999997</v>
      </c>
      <c r="AS22" s="96">
        <v>0.52653005610000003</v>
      </c>
      <c r="AT22" s="96">
        <v>1.7707826556999999</v>
      </c>
      <c r="AU22" s="95" t="s">
        <v>28</v>
      </c>
      <c r="AV22" s="95" t="s">
        <v>28</v>
      </c>
      <c r="AW22" s="95" t="s">
        <v>28</v>
      </c>
      <c r="AX22" s="95" t="s">
        <v>28</v>
      </c>
      <c r="AY22" s="95" t="s">
        <v>28</v>
      </c>
      <c r="AZ22" s="95" t="s">
        <v>28</v>
      </c>
      <c r="BA22" s="95" t="s">
        <v>28</v>
      </c>
      <c r="BB22" s="95" t="s">
        <v>28</v>
      </c>
      <c r="BC22" s="107" t="s">
        <v>28</v>
      </c>
      <c r="BD22" s="108">
        <v>4.8</v>
      </c>
      <c r="BE22" s="108">
        <v>5</v>
      </c>
      <c r="BF22" s="108">
        <v>6.4</v>
      </c>
    </row>
    <row r="23" spans="1:58" x14ac:dyDescent="0.3">
      <c r="A23" s="9"/>
      <c r="B23" t="s">
        <v>74</v>
      </c>
      <c r="C23" s="95">
        <v>29</v>
      </c>
      <c r="D23" s="105">
        <v>665</v>
      </c>
      <c r="E23" s="106">
        <v>4.0677919399999998E-2</v>
      </c>
      <c r="F23" s="96">
        <v>2.6782639300000001E-2</v>
      </c>
      <c r="G23" s="96">
        <v>6.1782302599999998E-2</v>
      </c>
      <c r="H23" s="96">
        <v>4.4812599999999998E-5</v>
      </c>
      <c r="I23" s="98">
        <v>4.3609022599999998E-2</v>
      </c>
      <c r="J23" s="96">
        <v>3.0304853900000001E-2</v>
      </c>
      <c r="K23" s="96">
        <v>6.2753869599999998E-2</v>
      </c>
      <c r="L23" s="96">
        <v>0.4188501718</v>
      </c>
      <c r="M23" s="96">
        <v>0.27577401340000002</v>
      </c>
      <c r="N23" s="96">
        <v>0.63615662790000005</v>
      </c>
      <c r="O23" s="105">
        <v>70</v>
      </c>
      <c r="P23" s="105">
        <v>716</v>
      </c>
      <c r="Q23" s="106">
        <v>9.0395378299999996E-2</v>
      </c>
      <c r="R23" s="96">
        <v>6.6373709399999994E-2</v>
      </c>
      <c r="S23" s="96">
        <v>0.1231108596</v>
      </c>
      <c r="T23" s="96">
        <v>0.74670517830000005</v>
      </c>
      <c r="U23" s="98">
        <v>9.7765363100000002E-2</v>
      </c>
      <c r="V23" s="96">
        <v>7.7347623399999996E-2</v>
      </c>
      <c r="W23" s="96">
        <v>0.1235728495</v>
      </c>
      <c r="X23" s="96">
        <v>0.95037082740000001</v>
      </c>
      <c r="Y23" s="96">
        <v>0.69781927219999995</v>
      </c>
      <c r="Z23" s="96">
        <v>1.2943246847000001</v>
      </c>
      <c r="AA23" s="105">
        <v>44</v>
      </c>
      <c r="AB23" s="105">
        <v>670</v>
      </c>
      <c r="AC23" s="106">
        <v>6.4853708100000004E-2</v>
      </c>
      <c r="AD23" s="96">
        <v>4.5393362E-2</v>
      </c>
      <c r="AE23" s="96">
        <v>9.26567955E-2</v>
      </c>
      <c r="AF23" s="96">
        <v>5.6574772999999998E-3</v>
      </c>
      <c r="AG23" s="98">
        <v>6.56716418E-2</v>
      </c>
      <c r="AH23" s="96">
        <v>4.8871358699999999E-2</v>
      </c>
      <c r="AI23" s="96">
        <v>8.8247281299999994E-2</v>
      </c>
      <c r="AJ23" s="96">
        <v>0.60430799069999996</v>
      </c>
      <c r="AK23" s="96">
        <v>0.42297614350000001</v>
      </c>
      <c r="AL23" s="96">
        <v>0.8633776473</v>
      </c>
      <c r="AM23" s="96">
        <v>0.13402948449999999</v>
      </c>
      <c r="AN23" s="96">
        <v>0.71744495500000005</v>
      </c>
      <c r="AO23" s="96">
        <v>0.46468058709999999</v>
      </c>
      <c r="AP23" s="96">
        <v>1.1077012422000001</v>
      </c>
      <c r="AQ23" s="96">
        <v>1.2553460000000001E-3</v>
      </c>
      <c r="AR23" s="96">
        <v>2.2222222679999999</v>
      </c>
      <c r="AS23" s="96">
        <v>1.3680303801</v>
      </c>
      <c r="AT23" s="96">
        <v>3.6097676485000001</v>
      </c>
      <c r="AU23" s="95">
        <v>1</v>
      </c>
      <c r="AV23" s="95" t="s">
        <v>28</v>
      </c>
      <c r="AW23" s="95" t="s">
        <v>28</v>
      </c>
      <c r="AX23" s="95" t="s">
        <v>227</v>
      </c>
      <c r="AY23" s="95" t="s">
        <v>28</v>
      </c>
      <c r="AZ23" s="95" t="s">
        <v>28</v>
      </c>
      <c r="BA23" s="95" t="s">
        <v>28</v>
      </c>
      <c r="BB23" s="95" t="s">
        <v>28</v>
      </c>
      <c r="BC23" s="107" t="s">
        <v>442</v>
      </c>
      <c r="BD23" s="108">
        <v>5.8</v>
      </c>
      <c r="BE23" s="108">
        <v>14</v>
      </c>
      <c r="BF23" s="108">
        <v>8.8000000000000007</v>
      </c>
    </row>
    <row r="24" spans="1:58" x14ac:dyDescent="0.3">
      <c r="A24" s="9"/>
      <c r="B24" t="s">
        <v>181</v>
      </c>
      <c r="C24" s="95">
        <v>24</v>
      </c>
      <c r="D24" s="105">
        <v>629</v>
      </c>
      <c r="E24" s="106">
        <v>3.5637120500000001E-2</v>
      </c>
      <c r="F24" s="96">
        <v>2.2691051E-2</v>
      </c>
      <c r="G24" s="96">
        <v>5.5969393399999998E-2</v>
      </c>
      <c r="H24" s="96">
        <v>1.34392E-5</v>
      </c>
      <c r="I24" s="98">
        <v>3.8155802900000001E-2</v>
      </c>
      <c r="J24" s="96">
        <v>2.5574656500000001E-2</v>
      </c>
      <c r="K24" s="96">
        <v>5.6926093800000001E-2</v>
      </c>
      <c r="L24" s="96">
        <v>0.36694634999999998</v>
      </c>
      <c r="M24" s="96">
        <v>0.23364397040000001</v>
      </c>
      <c r="N24" s="96">
        <v>0.57630258349999997</v>
      </c>
      <c r="O24" s="105">
        <v>31</v>
      </c>
      <c r="P24" s="105">
        <v>894</v>
      </c>
      <c r="Q24" s="106">
        <v>3.3900114000000002E-2</v>
      </c>
      <c r="R24" s="96">
        <v>2.2518011500000001E-2</v>
      </c>
      <c r="S24" s="96">
        <v>5.1035489099999998E-2</v>
      </c>
      <c r="T24" s="96">
        <v>7.7068764000000004E-7</v>
      </c>
      <c r="U24" s="98">
        <v>3.4675615200000003E-2</v>
      </c>
      <c r="V24" s="96">
        <v>2.4386185000000001E-2</v>
      </c>
      <c r="W24" s="96">
        <v>4.9306535200000001E-2</v>
      </c>
      <c r="X24" s="96">
        <v>0.35640848009999998</v>
      </c>
      <c r="Y24" s="96">
        <v>0.23674286880000001</v>
      </c>
      <c r="Z24" s="96">
        <v>0.53656106020000005</v>
      </c>
      <c r="AA24" s="105">
        <v>56</v>
      </c>
      <c r="AB24" s="105">
        <v>957</v>
      </c>
      <c r="AC24" s="106">
        <v>5.8671604699999998E-2</v>
      </c>
      <c r="AD24" s="96">
        <v>4.2095350699999999E-2</v>
      </c>
      <c r="AE24" s="96">
        <v>8.1775235000000002E-2</v>
      </c>
      <c r="AF24" s="96">
        <v>3.643702E-4</v>
      </c>
      <c r="AG24" s="98">
        <v>5.8516196399999998E-2</v>
      </c>
      <c r="AH24" s="96">
        <v>4.50328568E-2</v>
      </c>
      <c r="AI24" s="96">
        <v>7.6036598400000002E-2</v>
      </c>
      <c r="AJ24" s="96">
        <v>0.54670304260000002</v>
      </c>
      <c r="AK24" s="96">
        <v>0.39224521709999999</v>
      </c>
      <c r="AL24" s="96">
        <v>0.76198307539999999</v>
      </c>
      <c r="AM24" s="96">
        <v>2.9298146099999998E-2</v>
      </c>
      <c r="AN24" s="96">
        <v>1.7307199826999999</v>
      </c>
      <c r="AO24" s="96">
        <v>1.0567962594</v>
      </c>
      <c r="AP24" s="96">
        <v>2.8344078924999998</v>
      </c>
      <c r="AQ24" s="96">
        <v>0.86588072739999999</v>
      </c>
      <c r="AR24" s="96">
        <v>0.95125850550000002</v>
      </c>
      <c r="AS24" s="96">
        <v>0.53267026579999999</v>
      </c>
      <c r="AT24" s="96">
        <v>1.6987859136000001</v>
      </c>
      <c r="AU24" s="95">
        <v>1</v>
      </c>
      <c r="AV24" s="95">
        <v>2</v>
      </c>
      <c r="AW24" s="95">
        <v>3</v>
      </c>
      <c r="AX24" s="95" t="s">
        <v>28</v>
      </c>
      <c r="AY24" s="95" t="s">
        <v>28</v>
      </c>
      <c r="AZ24" s="95" t="s">
        <v>28</v>
      </c>
      <c r="BA24" s="95" t="s">
        <v>28</v>
      </c>
      <c r="BB24" s="95" t="s">
        <v>28</v>
      </c>
      <c r="BC24" s="107" t="s">
        <v>229</v>
      </c>
      <c r="BD24" s="108">
        <v>4.8</v>
      </c>
      <c r="BE24" s="108">
        <v>6.2</v>
      </c>
      <c r="BF24" s="108">
        <v>11.2</v>
      </c>
    </row>
    <row r="25" spans="1:58" x14ac:dyDescent="0.3">
      <c r="A25" s="9"/>
      <c r="B25" t="s">
        <v>70</v>
      </c>
      <c r="C25" s="95">
        <v>78</v>
      </c>
      <c r="D25" s="105">
        <v>1599</v>
      </c>
      <c r="E25" s="106">
        <v>4.9282518800000001E-2</v>
      </c>
      <c r="F25" s="96">
        <v>3.6411838699999997E-2</v>
      </c>
      <c r="G25" s="96">
        <v>6.6702664499999995E-2</v>
      </c>
      <c r="H25" s="96">
        <v>1.1196099999999999E-5</v>
      </c>
      <c r="I25" s="98">
        <v>4.8780487800000001E-2</v>
      </c>
      <c r="J25" s="96">
        <v>3.9072081000000002E-2</v>
      </c>
      <c r="K25" s="96">
        <v>6.0901183800000001E-2</v>
      </c>
      <c r="L25" s="96">
        <v>0.50744953930000003</v>
      </c>
      <c r="M25" s="96">
        <v>0.37492342560000003</v>
      </c>
      <c r="N25" s="96">
        <v>0.68682034089999999</v>
      </c>
      <c r="O25" s="105">
        <v>72</v>
      </c>
      <c r="P25" s="105">
        <v>1659</v>
      </c>
      <c r="Q25" s="106">
        <v>4.0939578300000001E-2</v>
      </c>
      <c r="R25" s="96">
        <v>3.0043881000000001E-2</v>
      </c>
      <c r="S25" s="96">
        <v>5.5786703100000001E-2</v>
      </c>
      <c r="T25" s="96">
        <v>9.3200219000000001E-8</v>
      </c>
      <c r="U25" s="98">
        <v>4.3399638300000001E-2</v>
      </c>
      <c r="V25" s="96">
        <v>3.4448557900000003E-2</v>
      </c>
      <c r="W25" s="96">
        <v>5.4676558899999998E-2</v>
      </c>
      <c r="X25" s="96">
        <v>0.43041781140000002</v>
      </c>
      <c r="Y25" s="96">
        <v>0.31586601650000001</v>
      </c>
      <c r="Z25" s="96">
        <v>0.58651289699999998</v>
      </c>
      <c r="AA25" s="105">
        <v>64</v>
      </c>
      <c r="AB25" s="105">
        <v>1369</v>
      </c>
      <c r="AC25" s="106">
        <v>4.6506565100000001E-2</v>
      </c>
      <c r="AD25" s="96">
        <v>3.3870839600000001E-2</v>
      </c>
      <c r="AE25" s="96">
        <v>6.3856125999999999E-2</v>
      </c>
      <c r="AF25" s="96">
        <v>2.3467395E-7</v>
      </c>
      <c r="AG25" s="98">
        <v>4.67494522E-2</v>
      </c>
      <c r="AH25" s="96">
        <v>3.6591173099999999E-2</v>
      </c>
      <c r="AI25" s="96">
        <v>5.9727827599999998E-2</v>
      </c>
      <c r="AJ25" s="96">
        <v>0.43334898979999997</v>
      </c>
      <c r="AK25" s="96">
        <v>0.3156090775</v>
      </c>
      <c r="AL25" s="96">
        <v>0.59501250250000004</v>
      </c>
      <c r="AM25" s="96">
        <v>0.53490477339999998</v>
      </c>
      <c r="AN25" s="96">
        <v>1.1359805601999999</v>
      </c>
      <c r="AO25" s="96">
        <v>0.75941977500000002</v>
      </c>
      <c r="AP25" s="96">
        <v>1.6992602455000001</v>
      </c>
      <c r="AQ25" s="96">
        <v>0.35191931129999998</v>
      </c>
      <c r="AR25" s="96">
        <v>0.83071197050000001</v>
      </c>
      <c r="AS25" s="96">
        <v>0.56215033219999999</v>
      </c>
      <c r="AT25" s="96">
        <v>1.2275762166999999</v>
      </c>
      <c r="AU25" s="95">
        <v>1</v>
      </c>
      <c r="AV25" s="95">
        <v>2</v>
      </c>
      <c r="AW25" s="95">
        <v>3</v>
      </c>
      <c r="AX25" s="95" t="s">
        <v>28</v>
      </c>
      <c r="AY25" s="95" t="s">
        <v>28</v>
      </c>
      <c r="AZ25" s="95" t="s">
        <v>28</v>
      </c>
      <c r="BA25" s="95" t="s">
        <v>28</v>
      </c>
      <c r="BB25" s="95" t="s">
        <v>28</v>
      </c>
      <c r="BC25" s="107" t="s">
        <v>229</v>
      </c>
      <c r="BD25" s="108">
        <v>15.6</v>
      </c>
      <c r="BE25" s="108">
        <v>14.4</v>
      </c>
      <c r="BF25" s="108">
        <v>12.8</v>
      </c>
    </row>
    <row r="26" spans="1:58" x14ac:dyDescent="0.3">
      <c r="A26" s="9"/>
      <c r="B26" t="s">
        <v>149</v>
      </c>
      <c r="C26" s="95">
        <v>15</v>
      </c>
      <c r="D26" s="105">
        <v>252</v>
      </c>
      <c r="E26" s="106">
        <v>5.59719521E-2</v>
      </c>
      <c r="F26" s="96">
        <v>3.2317207700000003E-2</v>
      </c>
      <c r="G26" s="96">
        <v>9.6940906899999998E-2</v>
      </c>
      <c r="H26" s="96">
        <v>4.9243260499999997E-2</v>
      </c>
      <c r="I26" s="98">
        <v>5.9523809499999997E-2</v>
      </c>
      <c r="J26" s="96">
        <v>3.5884873900000003E-2</v>
      </c>
      <c r="K26" s="96">
        <v>9.8734745600000007E-2</v>
      </c>
      <c r="L26" s="96">
        <v>0.57632892979999994</v>
      </c>
      <c r="M26" s="96">
        <v>0.33276205349999999</v>
      </c>
      <c r="N26" s="96">
        <v>0.99817581929999999</v>
      </c>
      <c r="O26" s="105">
        <v>16</v>
      </c>
      <c r="P26" s="105">
        <v>232</v>
      </c>
      <c r="Q26" s="106">
        <v>7.1148874900000006E-2</v>
      </c>
      <c r="R26" s="96">
        <v>4.1631822200000002E-2</v>
      </c>
      <c r="S26" s="96">
        <v>0.1215935821</v>
      </c>
      <c r="T26" s="96">
        <v>0.28833403590000001</v>
      </c>
      <c r="U26" s="98">
        <v>6.8965517200000007E-2</v>
      </c>
      <c r="V26" s="96">
        <v>4.2250476600000003E-2</v>
      </c>
      <c r="W26" s="96">
        <v>0.11257251879999999</v>
      </c>
      <c r="X26" s="96">
        <v>0.74802292240000001</v>
      </c>
      <c r="Y26" s="96">
        <v>0.43769571039999999</v>
      </c>
      <c r="Z26" s="96">
        <v>1.2783728035999999</v>
      </c>
      <c r="AA26" s="105">
        <v>19</v>
      </c>
      <c r="AB26" s="105">
        <v>270</v>
      </c>
      <c r="AC26" s="106">
        <v>6.7860474500000004E-2</v>
      </c>
      <c r="AD26" s="96">
        <v>4.1371848500000002E-2</v>
      </c>
      <c r="AE26" s="96">
        <v>0.1113086353</v>
      </c>
      <c r="AF26" s="96">
        <v>6.9463581699999999E-2</v>
      </c>
      <c r="AG26" s="98">
        <v>7.0370370400000007E-2</v>
      </c>
      <c r="AH26" s="96">
        <v>4.4885990200000003E-2</v>
      </c>
      <c r="AI26" s="96">
        <v>0.1103237114</v>
      </c>
      <c r="AJ26" s="96">
        <v>0.63232509240000001</v>
      </c>
      <c r="AK26" s="96">
        <v>0.38550361059999999</v>
      </c>
      <c r="AL26" s="96">
        <v>1.0371758175000001</v>
      </c>
      <c r="AM26" s="96">
        <v>0.89541902299999998</v>
      </c>
      <c r="AN26" s="96">
        <v>0.95378141419999996</v>
      </c>
      <c r="AO26" s="96">
        <v>0.4710047215</v>
      </c>
      <c r="AP26" s="96">
        <v>1.9314009916999999</v>
      </c>
      <c r="AQ26" s="96">
        <v>0.52748493139999997</v>
      </c>
      <c r="AR26" s="96">
        <v>1.2711522855999999</v>
      </c>
      <c r="AS26" s="96">
        <v>0.60392412660000006</v>
      </c>
      <c r="AT26" s="96">
        <v>2.6755482387999998</v>
      </c>
      <c r="AU26" s="95" t="s">
        <v>28</v>
      </c>
      <c r="AV26" s="95" t="s">
        <v>28</v>
      </c>
      <c r="AW26" s="95" t="s">
        <v>28</v>
      </c>
      <c r="AX26" s="95" t="s">
        <v>28</v>
      </c>
      <c r="AY26" s="95" t="s">
        <v>28</v>
      </c>
      <c r="AZ26" s="95" t="s">
        <v>28</v>
      </c>
      <c r="BA26" s="95" t="s">
        <v>28</v>
      </c>
      <c r="BB26" s="95" t="s">
        <v>28</v>
      </c>
      <c r="BC26" s="107" t="s">
        <v>28</v>
      </c>
      <c r="BD26" s="108">
        <v>3</v>
      </c>
      <c r="BE26" s="108">
        <v>3.2</v>
      </c>
      <c r="BF26" s="108">
        <v>3.8</v>
      </c>
    </row>
    <row r="27" spans="1:58" x14ac:dyDescent="0.3">
      <c r="A27" s="9"/>
      <c r="B27" t="s">
        <v>205</v>
      </c>
      <c r="C27" s="95">
        <v>6</v>
      </c>
      <c r="D27" s="105">
        <v>179</v>
      </c>
      <c r="E27" s="106">
        <v>3.3132399700000002E-2</v>
      </c>
      <c r="F27" s="96">
        <v>1.44812472E-2</v>
      </c>
      <c r="G27" s="96">
        <v>7.5805342900000003E-2</v>
      </c>
      <c r="H27" s="96">
        <v>1.08753731E-2</v>
      </c>
      <c r="I27" s="98">
        <v>3.3519553100000002E-2</v>
      </c>
      <c r="J27" s="96">
        <v>1.50590177E-2</v>
      </c>
      <c r="K27" s="96">
        <v>7.4610473199999999E-2</v>
      </c>
      <c r="L27" s="96">
        <v>0.34115587759999999</v>
      </c>
      <c r="M27" s="96">
        <v>0.14910971249999999</v>
      </c>
      <c r="N27" s="96">
        <v>0.78054830180000001</v>
      </c>
      <c r="O27" s="105">
        <v>7</v>
      </c>
      <c r="P27" s="105">
        <v>192</v>
      </c>
      <c r="Q27" s="106">
        <v>3.59848168E-2</v>
      </c>
      <c r="R27" s="96">
        <v>1.6672480699999999E-2</v>
      </c>
      <c r="S27" s="96">
        <v>7.7667328699999996E-2</v>
      </c>
      <c r="T27" s="96">
        <v>1.3276527600000001E-2</v>
      </c>
      <c r="U27" s="98">
        <v>3.64583333E-2</v>
      </c>
      <c r="V27" s="96">
        <v>1.73809243E-2</v>
      </c>
      <c r="W27" s="96">
        <v>7.6475223300000006E-2</v>
      </c>
      <c r="X27" s="96">
        <v>0.37832598010000001</v>
      </c>
      <c r="Y27" s="96">
        <v>0.1752859447</v>
      </c>
      <c r="Z27" s="96">
        <v>0.81655461569999999</v>
      </c>
      <c r="AA27" s="105">
        <v>10</v>
      </c>
      <c r="AB27" s="105">
        <v>161</v>
      </c>
      <c r="AC27" s="106">
        <v>6.2652183099999995E-2</v>
      </c>
      <c r="AD27" s="96">
        <v>3.2626735599999998E-2</v>
      </c>
      <c r="AE27" s="96">
        <v>0.1203091877</v>
      </c>
      <c r="AF27" s="96">
        <v>0.10593527060000001</v>
      </c>
      <c r="AG27" s="98">
        <v>6.2111801199999997E-2</v>
      </c>
      <c r="AH27" s="96">
        <v>3.3419547199999997E-2</v>
      </c>
      <c r="AI27" s="96">
        <v>0.1154377056</v>
      </c>
      <c r="AJ27" s="96">
        <v>0.58379414230000004</v>
      </c>
      <c r="AK27" s="96">
        <v>0.30401649469999997</v>
      </c>
      <c r="AL27" s="96">
        <v>1.1210431226999999</v>
      </c>
      <c r="AM27" s="96">
        <v>0.27311566230000001</v>
      </c>
      <c r="AN27" s="96">
        <v>1.7410727287000001</v>
      </c>
      <c r="AO27" s="96">
        <v>0.6458530602</v>
      </c>
      <c r="AP27" s="96">
        <v>4.6935354700999996</v>
      </c>
      <c r="AQ27" s="96">
        <v>0.88451847159999997</v>
      </c>
      <c r="AR27" s="96">
        <v>1.0860914735</v>
      </c>
      <c r="AS27" s="96">
        <v>0.35634763359999999</v>
      </c>
      <c r="AT27" s="96">
        <v>3.3102357856000002</v>
      </c>
      <c r="AU27" s="95" t="s">
        <v>28</v>
      </c>
      <c r="AV27" s="95" t="s">
        <v>28</v>
      </c>
      <c r="AW27" s="95" t="s">
        <v>28</v>
      </c>
      <c r="AX27" s="95" t="s">
        <v>28</v>
      </c>
      <c r="AY27" s="95" t="s">
        <v>28</v>
      </c>
      <c r="AZ27" s="95" t="s">
        <v>28</v>
      </c>
      <c r="BA27" s="95" t="s">
        <v>28</v>
      </c>
      <c r="BB27" s="95" t="s">
        <v>28</v>
      </c>
      <c r="BC27" s="107" t="s">
        <v>28</v>
      </c>
      <c r="BD27" s="108">
        <v>1.2</v>
      </c>
      <c r="BE27" s="108">
        <v>1.4</v>
      </c>
      <c r="BF27" s="108">
        <v>2</v>
      </c>
    </row>
    <row r="28" spans="1:58" x14ac:dyDescent="0.3">
      <c r="A28" s="9"/>
      <c r="B28" t="s">
        <v>73</v>
      </c>
      <c r="C28" s="95">
        <v>31</v>
      </c>
      <c r="D28" s="105">
        <v>366</v>
      </c>
      <c r="E28" s="106">
        <v>8.2816086799999994E-2</v>
      </c>
      <c r="F28" s="96">
        <v>5.4927305099999997E-2</v>
      </c>
      <c r="G28" s="96">
        <v>0.1248651143</v>
      </c>
      <c r="H28" s="96">
        <v>0.44701101110000002</v>
      </c>
      <c r="I28" s="98">
        <v>8.4699453600000002E-2</v>
      </c>
      <c r="J28" s="96">
        <v>5.9566255300000003E-2</v>
      </c>
      <c r="K28" s="96">
        <v>0.1204372745</v>
      </c>
      <c r="L28" s="96">
        <v>0.85273614480000004</v>
      </c>
      <c r="M28" s="96">
        <v>0.56557246530000005</v>
      </c>
      <c r="N28" s="96">
        <v>1.2857042679999999</v>
      </c>
      <c r="O28" s="105">
        <v>45</v>
      </c>
      <c r="P28" s="105">
        <v>381</v>
      </c>
      <c r="Q28" s="106">
        <v>0.1190919813</v>
      </c>
      <c r="R28" s="96">
        <v>8.3134148599999999E-2</v>
      </c>
      <c r="S28" s="96">
        <v>0.1706025773</v>
      </c>
      <c r="T28" s="96">
        <v>0.22027648059999999</v>
      </c>
      <c r="U28" s="98">
        <v>0.1181102362</v>
      </c>
      <c r="V28" s="96">
        <v>8.8185646699999995E-2</v>
      </c>
      <c r="W28" s="96">
        <v>0.1581893248</v>
      </c>
      <c r="X28" s="96">
        <v>1.2520722505999999</v>
      </c>
      <c r="Y28" s="96">
        <v>0.87402996730000004</v>
      </c>
      <c r="Z28" s="96">
        <v>1.7936283416000001</v>
      </c>
      <c r="AA28" s="105">
        <v>29</v>
      </c>
      <c r="AB28" s="105">
        <v>297</v>
      </c>
      <c r="AC28" s="106">
        <v>9.9980166300000006E-2</v>
      </c>
      <c r="AD28" s="96">
        <v>6.5807249499999998E-2</v>
      </c>
      <c r="AE28" s="96">
        <v>0.1518986695</v>
      </c>
      <c r="AF28" s="96">
        <v>0.73993452540000004</v>
      </c>
      <c r="AG28" s="98">
        <v>9.7643097600000006E-2</v>
      </c>
      <c r="AH28" s="96">
        <v>6.7854302399999997E-2</v>
      </c>
      <c r="AI28" s="96">
        <v>0.14050950600000001</v>
      </c>
      <c r="AJ28" s="96">
        <v>0.93161694419999996</v>
      </c>
      <c r="AK28" s="96">
        <v>0.61319310630000001</v>
      </c>
      <c r="AL28" s="96">
        <v>1.4153944684999999</v>
      </c>
      <c r="AM28" s="96">
        <v>0.50926242580000003</v>
      </c>
      <c r="AN28" s="96">
        <v>0.83952055550000004</v>
      </c>
      <c r="AO28" s="96">
        <v>0.49937521559999998</v>
      </c>
      <c r="AP28" s="96">
        <v>1.4113531091</v>
      </c>
      <c r="AQ28" s="96">
        <v>0.16490176270000001</v>
      </c>
      <c r="AR28" s="96">
        <v>1.4380295654999999</v>
      </c>
      <c r="AS28" s="96">
        <v>0.86121463300000001</v>
      </c>
      <c r="AT28" s="96">
        <v>2.4011773049</v>
      </c>
      <c r="AU28" s="95" t="s">
        <v>28</v>
      </c>
      <c r="AV28" s="95" t="s">
        <v>28</v>
      </c>
      <c r="AW28" s="95" t="s">
        <v>28</v>
      </c>
      <c r="AX28" s="95" t="s">
        <v>28</v>
      </c>
      <c r="AY28" s="95" t="s">
        <v>28</v>
      </c>
      <c r="AZ28" s="95" t="s">
        <v>28</v>
      </c>
      <c r="BA28" s="95" t="s">
        <v>28</v>
      </c>
      <c r="BB28" s="95" t="s">
        <v>28</v>
      </c>
      <c r="BC28" s="107" t="s">
        <v>28</v>
      </c>
      <c r="BD28" s="108">
        <v>6.2</v>
      </c>
      <c r="BE28" s="108">
        <v>9</v>
      </c>
      <c r="BF28" s="108">
        <v>5.8</v>
      </c>
    </row>
    <row r="29" spans="1:58" x14ac:dyDescent="0.3">
      <c r="A29" s="9"/>
      <c r="B29" t="s">
        <v>76</v>
      </c>
      <c r="C29" s="95">
        <v>12</v>
      </c>
      <c r="D29" s="105">
        <v>116</v>
      </c>
      <c r="E29" s="106">
        <v>9.47035133E-2</v>
      </c>
      <c r="F29" s="96">
        <v>5.1773785699999998E-2</v>
      </c>
      <c r="G29" s="96">
        <v>0.17322966300000001</v>
      </c>
      <c r="H29" s="96">
        <v>0.93487374130000001</v>
      </c>
      <c r="I29" s="98">
        <v>0.1034482759</v>
      </c>
      <c r="J29" s="96">
        <v>5.87492784E-2</v>
      </c>
      <c r="K29" s="96">
        <v>0.18215620799999999</v>
      </c>
      <c r="L29" s="96">
        <v>0.97513794750000005</v>
      </c>
      <c r="M29" s="96">
        <v>0.53310147949999998</v>
      </c>
      <c r="N29" s="96">
        <v>1.7837017025999999</v>
      </c>
      <c r="O29" s="105">
        <v>11</v>
      </c>
      <c r="P29" s="105">
        <v>128</v>
      </c>
      <c r="Q29" s="106">
        <v>7.9744377699999994E-2</v>
      </c>
      <c r="R29" s="96">
        <v>4.2640981500000001E-2</v>
      </c>
      <c r="S29" s="96">
        <v>0.14913272499999999</v>
      </c>
      <c r="T29" s="96">
        <v>0.58103049870000001</v>
      </c>
      <c r="U29" s="98">
        <v>8.59375E-2</v>
      </c>
      <c r="V29" s="96">
        <v>4.7592201399999999E-2</v>
      </c>
      <c r="W29" s="96">
        <v>0.1551778167</v>
      </c>
      <c r="X29" s="96">
        <v>0.83839164789999998</v>
      </c>
      <c r="Y29" s="96">
        <v>0.44830549559999999</v>
      </c>
      <c r="Z29" s="96">
        <v>1.5679052835</v>
      </c>
      <c r="AA29" s="105">
        <v>12</v>
      </c>
      <c r="AB29" s="105">
        <v>161</v>
      </c>
      <c r="AC29" s="106">
        <v>7.0814961300000007E-2</v>
      </c>
      <c r="AD29" s="96">
        <v>3.8789570000000002E-2</v>
      </c>
      <c r="AE29" s="96">
        <v>0.1292811119</v>
      </c>
      <c r="AF29" s="96">
        <v>0.17582777020000001</v>
      </c>
      <c r="AG29" s="98">
        <v>7.4534161500000001E-2</v>
      </c>
      <c r="AH29" s="96">
        <v>4.2328672599999999E-2</v>
      </c>
      <c r="AI29" s="96">
        <v>0.1312429822</v>
      </c>
      <c r="AJ29" s="96">
        <v>0.65985505219999996</v>
      </c>
      <c r="AK29" s="96">
        <v>0.3614418942</v>
      </c>
      <c r="AL29" s="96">
        <v>1.2046436701000001</v>
      </c>
      <c r="AM29" s="96">
        <v>0.78385807870000002</v>
      </c>
      <c r="AN29" s="96">
        <v>0.88802450209999995</v>
      </c>
      <c r="AO29" s="96">
        <v>0.3800994244</v>
      </c>
      <c r="AP29" s="96">
        <v>2.0746874784</v>
      </c>
      <c r="AQ29" s="96">
        <v>0.69164108280000003</v>
      </c>
      <c r="AR29" s="96">
        <v>0.84204244230000003</v>
      </c>
      <c r="AS29" s="96">
        <v>0.36005407579999998</v>
      </c>
      <c r="AT29" s="96">
        <v>1.9692471832</v>
      </c>
      <c r="AU29" s="95" t="s">
        <v>28</v>
      </c>
      <c r="AV29" s="95" t="s">
        <v>28</v>
      </c>
      <c r="AW29" s="95" t="s">
        <v>28</v>
      </c>
      <c r="AX29" s="95" t="s">
        <v>28</v>
      </c>
      <c r="AY29" s="95" t="s">
        <v>28</v>
      </c>
      <c r="AZ29" s="95" t="s">
        <v>28</v>
      </c>
      <c r="BA29" s="95" t="s">
        <v>28</v>
      </c>
      <c r="BB29" s="95" t="s">
        <v>28</v>
      </c>
      <c r="BC29" s="107" t="s">
        <v>28</v>
      </c>
      <c r="BD29" s="108">
        <v>2.4</v>
      </c>
      <c r="BE29" s="108">
        <v>2.2000000000000002</v>
      </c>
      <c r="BF29" s="108">
        <v>2.4</v>
      </c>
    </row>
    <row r="30" spans="1:58" x14ac:dyDescent="0.3">
      <c r="A30" s="9"/>
      <c r="B30" t="s">
        <v>72</v>
      </c>
      <c r="C30" s="95">
        <v>19</v>
      </c>
      <c r="D30" s="105">
        <v>303</v>
      </c>
      <c r="E30" s="106">
        <v>5.9770136600000003E-2</v>
      </c>
      <c r="F30" s="96">
        <v>3.6442180099999999E-2</v>
      </c>
      <c r="G30" s="96">
        <v>9.8031161199999994E-2</v>
      </c>
      <c r="H30" s="96">
        <v>5.4493317300000003E-2</v>
      </c>
      <c r="I30" s="98">
        <v>6.2706270600000003E-2</v>
      </c>
      <c r="J30" s="96">
        <v>3.9997417E-2</v>
      </c>
      <c r="K30" s="96">
        <v>9.8308257699999999E-2</v>
      </c>
      <c r="L30" s="96">
        <v>0.61543786789999999</v>
      </c>
      <c r="M30" s="96">
        <v>0.37523584339999999</v>
      </c>
      <c r="N30" s="96">
        <v>1.0094018893000001</v>
      </c>
      <c r="O30" s="105">
        <v>29</v>
      </c>
      <c r="P30" s="105">
        <v>322</v>
      </c>
      <c r="Q30" s="106">
        <v>8.9977896799999998E-2</v>
      </c>
      <c r="R30" s="96">
        <v>5.9151944999999997E-2</v>
      </c>
      <c r="S30" s="96">
        <v>0.13686822840000001</v>
      </c>
      <c r="T30" s="96">
        <v>0.79526329699999998</v>
      </c>
      <c r="U30" s="98">
        <v>9.0062111799999997E-2</v>
      </c>
      <c r="V30" s="96">
        <v>6.2586111299999997E-2</v>
      </c>
      <c r="W30" s="96">
        <v>0.12960038290000001</v>
      </c>
      <c r="X30" s="96">
        <v>0.94598163999999996</v>
      </c>
      <c r="Y30" s="96">
        <v>0.62189333040000006</v>
      </c>
      <c r="Z30" s="96">
        <v>1.4389626315999999</v>
      </c>
      <c r="AA30" s="105">
        <v>38</v>
      </c>
      <c r="AB30" s="105">
        <v>372</v>
      </c>
      <c r="AC30" s="106">
        <v>0.102688609</v>
      </c>
      <c r="AD30" s="96">
        <v>7.0416262899999998E-2</v>
      </c>
      <c r="AE30" s="96">
        <v>0.1497516337</v>
      </c>
      <c r="AF30" s="96">
        <v>0.81877374879999998</v>
      </c>
      <c r="AG30" s="98">
        <v>0.10215053759999999</v>
      </c>
      <c r="AH30" s="96">
        <v>7.4328870399999997E-2</v>
      </c>
      <c r="AI30" s="96">
        <v>0.1403859938</v>
      </c>
      <c r="AJ30" s="96">
        <v>0.95685426070000001</v>
      </c>
      <c r="AK30" s="96">
        <v>0.65613997359999998</v>
      </c>
      <c r="AL30" s="96">
        <v>1.3953883518000001</v>
      </c>
      <c r="AM30" s="96">
        <v>0.62701044829999997</v>
      </c>
      <c r="AN30" s="96">
        <v>1.1412648284</v>
      </c>
      <c r="AO30" s="96">
        <v>0.66977142379999999</v>
      </c>
      <c r="AP30" s="96">
        <v>1.9446715136999999</v>
      </c>
      <c r="AQ30" s="96">
        <v>0.1968157737</v>
      </c>
      <c r="AR30" s="96">
        <v>1.5053988814000001</v>
      </c>
      <c r="AS30" s="96">
        <v>0.80886834860000001</v>
      </c>
      <c r="AT30" s="96">
        <v>2.8017239099000002</v>
      </c>
      <c r="AU30" s="95" t="s">
        <v>28</v>
      </c>
      <c r="AV30" s="95" t="s">
        <v>28</v>
      </c>
      <c r="AW30" s="95" t="s">
        <v>28</v>
      </c>
      <c r="AX30" s="95" t="s">
        <v>28</v>
      </c>
      <c r="AY30" s="95" t="s">
        <v>28</v>
      </c>
      <c r="AZ30" s="95" t="s">
        <v>28</v>
      </c>
      <c r="BA30" s="95" t="s">
        <v>28</v>
      </c>
      <c r="BB30" s="95" t="s">
        <v>28</v>
      </c>
      <c r="BC30" s="107" t="s">
        <v>28</v>
      </c>
      <c r="BD30" s="108">
        <v>3.8</v>
      </c>
      <c r="BE30" s="108">
        <v>5.8</v>
      </c>
      <c r="BF30" s="108">
        <v>7.6</v>
      </c>
    </row>
    <row r="31" spans="1:58" x14ac:dyDescent="0.3">
      <c r="A31" s="9"/>
      <c r="B31" t="s">
        <v>78</v>
      </c>
      <c r="C31" s="95">
        <v>60</v>
      </c>
      <c r="D31" s="105">
        <v>330</v>
      </c>
      <c r="E31" s="106">
        <v>0.16338964189999999</v>
      </c>
      <c r="F31" s="96">
        <v>0.11832565270000001</v>
      </c>
      <c r="G31" s="96">
        <v>0.22561612380000001</v>
      </c>
      <c r="H31" s="96">
        <v>1.5798672000000001E-3</v>
      </c>
      <c r="I31" s="98">
        <v>0.18181818180000001</v>
      </c>
      <c r="J31" s="96">
        <v>0.1411717063</v>
      </c>
      <c r="K31" s="96">
        <v>0.2341676822</v>
      </c>
      <c r="L31" s="96">
        <v>1.6823815132</v>
      </c>
      <c r="M31" s="96">
        <v>1.2183690973000001</v>
      </c>
      <c r="N31" s="96">
        <v>2.3231117418</v>
      </c>
      <c r="O31" s="105">
        <v>58</v>
      </c>
      <c r="P31" s="105">
        <v>283</v>
      </c>
      <c r="Q31" s="106">
        <v>0.18811065730000001</v>
      </c>
      <c r="R31" s="96">
        <v>0.136098998</v>
      </c>
      <c r="S31" s="96">
        <v>0.25999911780000001</v>
      </c>
      <c r="T31" s="96">
        <v>3.6324700000000001E-5</v>
      </c>
      <c r="U31" s="98">
        <v>0.20494699650000001</v>
      </c>
      <c r="V31" s="96">
        <v>0.1584430959</v>
      </c>
      <c r="W31" s="96">
        <v>0.26510004190000003</v>
      </c>
      <c r="X31" s="96">
        <v>1.9776993513000001</v>
      </c>
      <c r="Y31" s="96">
        <v>1.4308753357999999</v>
      </c>
      <c r="Z31" s="96">
        <v>2.7334978989000001</v>
      </c>
      <c r="AA31" s="105">
        <v>50</v>
      </c>
      <c r="AB31" s="105">
        <v>263</v>
      </c>
      <c r="AC31" s="106">
        <v>0.1854105939</v>
      </c>
      <c r="AD31" s="96">
        <v>0.13170058800000001</v>
      </c>
      <c r="AE31" s="96">
        <v>0.26102456210000002</v>
      </c>
      <c r="AF31" s="96">
        <v>1.7298165999999999E-3</v>
      </c>
      <c r="AG31" s="98">
        <v>0.1901140684</v>
      </c>
      <c r="AH31" s="96">
        <v>0.1440907756</v>
      </c>
      <c r="AI31" s="96">
        <v>0.25083742419999999</v>
      </c>
      <c r="AJ31" s="96">
        <v>1.727659168</v>
      </c>
      <c r="AK31" s="96">
        <v>1.2271883910000001</v>
      </c>
      <c r="AL31" s="96">
        <v>2.4322314509999998</v>
      </c>
      <c r="AM31" s="96">
        <v>0.94786044309999995</v>
      </c>
      <c r="AN31" s="96">
        <v>0.98564640869999998</v>
      </c>
      <c r="AO31" s="96">
        <v>0.63904751940000004</v>
      </c>
      <c r="AP31" s="96">
        <v>1.5202294250999999</v>
      </c>
      <c r="AQ31" s="96">
        <v>0.50829326669999997</v>
      </c>
      <c r="AR31" s="96">
        <v>1.1513009949999999</v>
      </c>
      <c r="AS31" s="96">
        <v>0.75838749400000005</v>
      </c>
      <c r="AT31" s="96">
        <v>1.7477793233000001</v>
      </c>
      <c r="AU31" s="95">
        <v>1</v>
      </c>
      <c r="AV31" s="95">
        <v>2</v>
      </c>
      <c r="AW31" s="95">
        <v>3</v>
      </c>
      <c r="AX31" s="95" t="s">
        <v>28</v>
      </c>
      <c r="AY31" s="95" t="s">
        <v>28</v>
      </c>
      <c r="AZ31" s="95" t="s">
        <v>28</v>
      </c>
      <c r="BA31" s="95" t="s">
        <v>28</v>
      </c>
      <c r="BB31" s="95" t="s">
        <v>28</v>
      </c>
      <c r="BC31" s="107" t="s">
        <v>229</v>
      </c>
      <c r="BD31" s="108">
        <v>12</v>
      </c>
      <c r="BE31" s="108">
        <v>11.6</v>
      </c>
      <c r="BF31" s="108">
        <v>10</v>
      </c>
    </row>
    <row r="32" spans="1:58" x14ac:dyDescent="0.3">
      <c r="A32" s="9"/>
      <c r="B32" t="s">
        <v>182</v>
      </c>
      <c r="C32" s="95">
        <v>33</v>
      </c>
      <c r="D32" s="105">
        <v>456</v>
      </c>
      <c r="E32" s="106">
        <v>6.9439227699999995E-2</v>
      </c>
      <c r="F32" s="96">
        <v>4.6652403000000002E-2</v>
      </c>
      <c r="G32" s="96">
        <v>0.10335601229999999</v>
      </c>
      <c r="H32" s="96">
        <v>9.8291830499999996E-2</v>
      </c>
      <c r="I32" s="98">
        <v>7.2368421099999997E-2</v>
      </c>
      <c r="J32" s="96">
        <v>5.1448643400000001E-2</v>
      </c>
      <c r="K32" s="96">
        <v>0.101794489</v>
      </c>
      <c r="L32" s="96">
        <v>0.71499803490000002</v>
      </c>
      <c r="M32" s="96">
        <v>0.48036790730000001</v>
      </c>
      <c r="N32" s="96">
        <v>1.0642305246999999</v>
      </c>
      <c r="O32" s="105">
        <v>40</v>
      </c>
      <c r="P32" s="105">
        <v>525</v>
      </c>
      <c r="Q32" s="106">
        <v>7.7296221299999995E-2</v>
      </c>
      <c r="R32" s="96">
        <v>5.31641448E-2</v>
      </c>
      <c r="S32" s="96">
        <v>0.1123822428</v>
      </c>
      <c r="T32" s="96">
        <v>0.27730245689999999</v>
      </c>
      <c r="U32" s="98">
        <v>7.6190476199999996E-2</v>
      </c>
      <c r="V32" s="96">
        <v>5.5887400099999998E-2</v>
      </c>
      <c r="W32" s="96">
        <v>0.1038693632</v>
      </c>
      <c r="X32" s="96">
        <v>0.81265298289999999</v>
      </c>
      <c r="Y32" s="96">
        <v>0.55894065869999998</v>
      </c>
      <c r="Z32" s="96">
        <v>1.1815294885000001</v>
      </c>
      <c r="AA32" s="105">
        <v>35</v>
      </c>
      <c r="AB32" s="105">
        <v>497</v>
      </c>
      <c r="AC32" s="106">
        <v>7.23270627E-2</v>
      </c>
      <c r="AD32" s="96">
        <v>4.8923900700000002E-2</v>
      </c>
      <c r="AE32" s="96">
        <v>0.1069253253</v>
      </c>
      <c r="AF32" s="96">
        <v>4.7885036899999997E-2</v>
      </c>
      <c r="AG32" s="98">
        <v>7.0422535199999997E-2</v>
      </c>
      <c r="AH32" s="96">
        <v>5.0562941899999998E-2</v>
      </c>
      <c r="AI32" s="96">
        <v>9.8082375799999996E-2</v>
      </c>
      <c r="AJ32" s="96">
        <v>0.67394483979999997</v>
      </c>
      <c r="AK32" s="96">
        <v>0.45587376540000002</v>
      </c>
      <c r="AL32" s="96">
        <v>0.99633205840000005</v>
      </c>
      <c r="AM32" s="96">
        <v>0.79787578299999995</v>
      </c>
      <c r="AN32" s="96">
        <v>0.93571278700000005</v>
      </c>
      <c r="AO32" s="96">
        <v>0.56271791090000001</v>
      </c>
      <c r="AP32" s="96">
        <v>1.5559455329</v>
      </c>
      <c r="AQ32" s="96">
        <v>0.68229957679999997</v>
      </c>
      <c r="AR32" s="96">
        <v>1.1131492087999999</v>
      </c>
      <c r="AS32" s="96">
        <v>0.66626008010000004</v>
      </c>
      <c r="AT32" s="96">
        <v>1.8597859876</v>
      </c>
      <c r="AU32" s="95" t="s">
        <v>28</v>
      </c>
      <c r="AV32" s="95" t="s">
        <v>28</v>
      </c>
      <c r="AW32" s="95" t="s">
        <v>28</v>
      </c>
      <c r="AX32" s="95" t="s">
        <v>28</v>
      </c>
      <c r="AY32" s="95" t="s">
        <v>28</v>
      </c>
      <c r="AZ32" s="95" t="s">
        <v>28</v>
      </c>
      <c r="BA32" s="95" t="s">
        <v>28</v>
      </c>
      <c r="BB32" s="95" t="s">
        <v>28</v>
      </c>
      <c r="BC32" s="107" t="s">
        <v>28</v>
      </c>
      <c r="BD32" s="108">
        <v>6.6</v>
      </c>
      <c r="BE32" s="108">
        <v>8</v>
      </c>
      <c r="BF32" s="108">
        <v>7</v>
      </c>
    </row>
    <row r="33" spans="1:93" x14ac:dyDescent="0.3">
      <c r="A33" s="9"/>
      <c r="B33" t="s">
        <v>71</v>
      </c>
      <c r="C33" s="95">
        <v>73</v>
      </c>
      <c r="D33" s="105">
        <v>1173</v>
      </c>
      <c r="E33" s="106">
        <v>5.74677086E-2</v>
      </c>
      <c r="F33" s="96">
        <v>4.2161668399999998E-2</v>
      </c>
      <c r="G33" s="96">
        <v>7.8330333200000005E-2</v>
      </c>
      <c r="H33" s="96">
        <v>8.9852599999999997E-4</v>
      </c>
      <c r="I33" s="98">
        <v>6.22335891E-2</v>
      </c>
      <c r="J33" s="96">
        <v>4.9476531099999999E-2</v>
      </c>
      <c r="K33" s="96">
        <v>7.8279934400000001E-2</v>
      </c>
      <c r="L33" s="96">
        <v>0.59173035360000004</v>
      </c>
      <c r="M33" s="96">
        <v>0.43412795729999998</v>
      </c>
      <c r="N33" s="96">
        <v>0.80654748320000003</v>
      </c>
      <c r="O33" s="105">
        <v>141</v>
      </c>
      <c r="P33" s="105">
        <v>1408</v>
      </c>
      <c r="Q33" s="106">
        <v>9.7548382099999997E-2</v>
      </c>
      <c r="R33" s="96">
        <v>7.4779729099999998E-2</v>
      </c>
      <c r="S33" s="96">
        <v>0.12724954969999999</v>
      </c>
      <c r="T33" s="96">
        <v>0.85228390460000003</v>
      </c>
      <c r="U33" s="98">
        <v>0.1001420455</v>
      </c>
      <c r="V33" s="96">
        <v>8.4904822099999999E-2</v>
      </c>
      <c r="W33" s="96">
        <v>0.1181137775</v>
      </c>
      <c r="X33" s="96">
        <v>1.025573855</v>
      </c>
      <c r="Y33" s="96">
        <v>0.78619586890000004</v>
      </c>
      <c r="Z33" s="96">
        <v>1.3378367574000001</v>
      </c>
      <c r="AA33" s="105">
        <v>125</v>
      </c>
      <c r="AB33" s="105">
        <v>1274</v>
      </c>
      <c r="AC33" s="106">
        <v>9.3738628800000001E-2</v>
      </c>
      <c r="AD33" s="96">
        <v>7.1577541699999997E-2</v>
      </c>
      <c r="AE33" s="96">
        <v>0.1227609991</v>
      </c>
      <c r="AF33" s="96">
        <v>0.32555315740000002</v>
      </c>
      <c r="AG33" s="98">
        <v>9.8116169500000003E-2</v>
      </c>
      <c r="AH33" s="96">
        <v>8.2339230599999993E-2</v>
      </c>
      <c r="AI33" s="96">
        <v>0.11691611220000001</v>
      </c>
      <c r="AJ33" s="96">
        <v>0.87345818880000003</v>
      </c>
      <c r="AK33" s="96">
        <v>0.66696079019999999</v>
      </c>
      <c r="AL33" s="96">
        <v>1.1438891443000001</v>
      </c>
      <c r="AM33" s="96">
        <v>0.81326417620000002</v>
      </c>
      <c r="AN33" s="96">
        <v>0.96094498760000002</v>
      </c>
      <c r="AO33" s="96">
        <v>0.69046718419999997</v>
      </c>
      <c r="AP33" s="96">
        <v>1.3373774892000001</v>
      </c>
      <c r="AQ33" s="96">
        <v>4.2701565000000004E-3</v>
      </c>
      <c r="AR33" s="96">
        <v>1.6974468695</v>
      </c>
      <c r="AS33" s="96">
        <v>1.1808035742</v>
      </c>
      <c r="AT33" s="96">
        <v>2.4401398654999999</v>
      </c>
      <c r="AU33" s="95">
        <v>1</v>
      </c>
      <c r="AV33" s="95" t="s">
        <v>28</v>
      </c>
      <c r="AW33" s="95" t="s">
        <v>28</v>
      </c>
      <c r="AX33" s="95" t="s">
        <v>227</v>
      </c>
      <c r="AY33" s="95" t="s">
        <v>28</v>
      </c>
      <c r="AZ33" s="95" t="s">
        <v>28</v>
      </c>
      <c r="BA33" s="95" t="s">
        <v>28</v>
      </c>
      <c r="BB33" s="95" t="s">
        <v>28</v>
      </c>
      <c r="BC33" s="107" t="s">
        <v>442</v>
      </c>
      <c r="BD33" s="108">
        <v>14.6</v>
      </c>
      <c r="BE33" s="108">
        <v>28.2</v>
      </c>
      <c r="BF33" s="108">
        <v>25</v>
      </c>
    </row>
    <row r="34" spans="1:93" x14ac:dyDescent="0.3">
      <c r="A34" s="9"/>
      <c r="B34" t="s">
        <v>77</v>
      </c>
      <c r="C34" s="95">
        <v>106</v>
      </c>
      <c r="D34" s="105">
        <v>596</v>
      </c>
      <c r="E34" s="106">
        <v>0.16063653999999999</v>
      </c>
      <c r="F34" s="96">
        <v>0.12205752020000001</v>
      </c>
      <c r="G34" s="96">
        <v>0.21140932530000001</v>
      </c>
      <c r="H34" s="96">
        <v>3.2935640000000002E-4</v>
      </c>
      <c r="I34" s="98">
        <v>0.17785234899999999</v>
      </c>
      <c r="J34" s="96">
        <v>0.1470224322</v>
      </c>
      <c r="K34" s="96">
        <v>0.2151471552</v>
      </c>
      <c r="L34" s="96">
        <v>1.6540335244</v>
      </c>
      <c r="M34" s="96">
        <v>1.2567951866</v>
      </c>
      <c r="N34" s="96">
        <v>2.1768279581000001</v>
      </c>
      <c r="O34" s="105">
        <v>78</v>
      </c>
      <c r="P34" s="105">
        <v>593</v>
      </c>
      <c r="Q34" s="106">
        <v>0.1235686512</v>
      </c>
      <c r="R34" s="96">
        <v>9.1873523700000001E-2</v>
      </c>
      <c r="S34" s="96">
        <v>0.1661981706</v>
      </c>
      <c r="T34" s="96">
        <v>8.3522025999999999E-2</v>
      </c>
      <c r="U34" s="98">
        <v>0.13153456999999999</v>
      </c>
      <c r="V34" s="96">
        <v>0.10535625229999999</v>
      </c>
      <c r="W34" s="96">
        <v>0.16421752610000001</v>
      </c>
      <c r="X34" s="96">
        <v>1.2991376712</v>
      </c>
      <c r="Y34" s="96">
        <v>0.96591129229999995</v>
      </c>
      <c r="Z34" s="96">
        <v>1.7473226602</v>
      </c>
      <c r="AA34" s="105">
        <v>89</v>
      </c>
      <c r="AB34" s="105">
        <v>542</v>
      </c>
      <c r="AC34" s="106">
        <v>0.15536294689999999</v>
      </c>
      <c r="AD34" s="96">
        <v>0.116985147</v>
      </c>
      <c r="AE34" s="96">
        <v>0.20633085379999999</v>
      </c>
      <c r="AF34" s="96">
        <v>1.0596371800000001E-2</v>
      </c>
      <c r="AG34" s="98">
        <v>0.16420664209999999</v>
      </c>
      <c r="AH34" s="96">
        <v>0.13340236750000001</v>
      </c>
      <c r="AI34" s="96">
        <v>0.2021240088</v>
      </c>
      <c r="AJ34" s="96">
        <v>1.4476746658999999</v>
      </c>
      <c r="AK34" s="96">
        <v>1.0900696531</v>
      </c>
      <c r="AL34" s="96">
        <v>1.9225945172000001</v>
      </c>
      <c r="AM34" s="96">
        <v>0.22087892540000001</v>
      </c>
      <c r="AN34" s="96">
        <v>1.2573006613</v>
      </c>
      <c r="AO34" s="96">
        <v>0.87143446229999999</v>
      </c>
      <c r="AP34" s="96">
        <v>1.8140262076</v>
      </c>
      <c r="AQ34" s="96">
        <v>0.15166958629999999</v>
      </c>
      <c r="AR34" s="96">
        <v>0.76924372969999999</v>
      </c>
      <c r="AS34" s="96">
        <v>0.53740452520000004</v>
      </c>
      <c r="AT34" s="96">
        <v>1.1010996149000001</v>
      </c>
      <c r="AU34" s="95">
        <v>1</v>
      </c>
      <c r="AV34" s="95" t="s">
        <v>28</v>
      </c>
      <c r="AW34" s="95" t="s">
        <v>28</v>
      </c>
      <c r="AX34" s="95" t="s">
        <v>28</v>
      </c>
      <c r="AY34" s="95" t="s">
        <v>28</v>
      </c>
      <c r="AZ34" s="95" t="s">
        <v>28</v>
      </c>
      <c r="BA34" s="95" t="s">
        <v>28</v>
      </c>
      <c r="BB34" s="95" t="s">
        <v>28</v>
      </c>
      <c r="BC34" s="107">
        <v>-1</v>
      </c>
      <c r="BD34" s="108">
        <v>21.2</v>
      </c>
      <c r="BE34" s="108">
        <v>15.6</v>
      </c>
      <c r="BF34" s="108">
        <v>17.8</v>
      </c>
    </row>
    <row r="35" spans="1:93" x14ac:dyDescent="0.3">
      <c r="A35" s="9"/>
      <c r="B35" t="s">
        <v>79</v>
      </c>
      <c r="C35" s="95">
        <v>76</v>
      </c>
      <c r="D35" s="105">
        <v>938</v>
      </c>
      <c r="E35" s="106">
        <v>7.38156653E-2</v>
      </c>
      <c r="F35" s="96">
        <v>5.4658069199999999E-2</v>
      </c>
      <c r="G35" s="96">
        <v>9.9687978699999999E-2</v>
      </c>
      <c r="H35" s="96">
        <v>7.3518083299999995E-2</v>
      </c>
      <c r="I35" s="98">
        <v>8.1023454199999997E-2</v>
      </c>
      <c r="J35" s="96">
        <v>6.4709976299999999E-2</v>
      </c>
      <c r="K35" s="96">
        <v>0.1014495832</v>
      </c>
      <c r="L35" s="96">
        <v>0.76006109820000001</v>
      </c>
      <c r="M35" s="96">
        <v>0.56280021260000002</v>
      </c>
      <c r="N35" s="96">
        <v>1.0264617176999999</v>
      </c>
      <c r="O35" s="105">
        <v>83</v>
      </c>
      <c r="P35" s="105">
        <v>950</v>
      </c>
      <c r="Q35" s="106">
        <v>7.9448085700000004E-2</v>
      </c>
      <c r="R35" s="96">
        <v>5.92369357E-2</v>
      </c>
      <c r="S35" s="96">
        <v>0.10655511199999999</v>
      </c>
      <c r="T35" s="96">
        <v>0.2294675464</v>
      </c>
      <c r="U35" s="98">
        <v>8.7368421099999996E-2</v>
      </c>
      <c r="V35" s="96">
        <v>7.0456810600000003E-2</v>
      </c>
      <c r="W35" s="96">
        <v>0.1083392924</v>
      </c>
      <c r="X35" s="96">
        <v>0.83527658530000004</v>
      </c>
      <c r="Y35" s="96">
        <v>0.62278687960000001</v>
      </c>
      <c r="Z35" s="96">
        <v>1.1202660121000001</v>
      </c>
      <c r="AA35" s="105">
        <v>73</v>
      </c>
      <c r="AB35" s="105">
        <v>837</v>
      </c>
      <c r="AC35" s="106">
        <v>8.5326025400000005E-2</v>
      </c>
      <c r="AD35" s="96">
        <v>6.3056706399999995E-2</v>
      </c>
      <c r="AE35" s="96">
        <v>0.11546005199999999</v>
      </c>
      <c r="AF35" s="96">
        <v>0.1372467265</v>
      </c>
      <c r="AG35" s="98">
        <v>8.7216248499999996E-2</v>
      </c>
      <c r="AH35" s="96">
        <v>6.93380777E-2</v>
      </c>
      <c r="AI35" s="96">
        <v>0.10970413750000001</v>
      </c>
      <c r="AJ35" s="96">
        <v>0.7950694022</v>
      </c>
      <c r="AK35" s="96">
        <v>0.58756349750000003</v>
      </c>
      <c r="AL35" s="96">
        <v>1.0758587916</v>
      </c>
      <c r="AM35" s="96">
        <v>0.71206745810000005</v>
      </c>
      <c r="AN35" s="96">
        <v>1.0739846610999999</v>
      </c>
      <c r="AO35" s="96">
        <v>0.73516721750000003</v>
      </c>
      <c r="AP35" s="96">
        <v>1.5689533278000001</v>
      </c>
      <c r="AQ35" s="96">
        <v>0.70193921110000002</v>
      </c>
      <c r="AR35" s="96">
        <v>1.0763038626000001</v>
      </c>
      <c r="AS35" s="96">
        <v>0.73855847789999995</v>
      </c>
      <c r="AT35" s="96">
        <v>1.5685013973999999</v>
      </c>
      <c r="AU35" s="95" t="s">
        <v>28</v>
      </c>
      <c r="AV35" s="95" t="s">
        <v>28</v>
      </c>
      <c r="AW35" s="95" t="s">
        <v>28</v>
      </c>
      <c r="AX35" s="95" t="s">
        <v>28</v>
      </c>
      <c r="AY35" s="95" t="s">
        <v>28</v>
      </c>
      <c r="AZ35" s="95" t="s">
        <v>28</v>
      </c>
      <c r="BA35" s="95" t="s">
        <v>28</v>
      </c>
      <c r="BB35" s="95" t="s">
        <v>28</v>
      </c>
      <c r="BC35" s="107" t="s">
        <v>28</v>
      </c>
      <c r="BD35" s="108">
        <v>15.2</v>
      </c>
      <c r="BE35" s="108">
        <v>16.600000000000001</v>
      </c>
      <c r="BF35" s="108">
        <v>14.6</v>
      </c>
    </row>
    <row r="36" spans="1:93" x14ac:dyDescent="0.3">
      <c r="A36" s="9"/>
      <c r="B36" t="s">
        <v>80</v>
      </c>
      <c r="C36" s="95">
        <v>182</v>
      </c>
      <c r="D36" s="105">
        <v>594</v>
      </c>
      <c r="E36" s="106">
        <v>0.2513768233</v>
      </c>
      <c r="F36" s="96">
        <v>0.19578641929999999</v>
      </c>
      <c r="G36" s="96">
        <v>0.32275122820000002</v>
      </c>
      <c r="H36" s="96">
        <v>8.7825500000000005E-14</v>
      </c>
      <c r="I36" s="98">
        <v>0.30639730640000001</v>
      </c>
      <c r="J36" s="96">
        <v>0.26496571769999999</v>
      </c>
      <c r="K36" s="96">
        <v>0.3543073806</v>
      </c>
      <c r="L36" s="96">
        <v>2.5883631014000001</v>
      </c>
      <c r="M36" s="96">
        <v>2.0159628751000001</v>
      </c>
      <c r="N36" s="96">
        <v>3.3232871632999998</v>
      </c>
      <c r="O36" s="105">
        <v>122</v>
      </c>
      <c r="P36" s="105">
        <v>577</v>
      </c>
      <c r="Q36" s="106">
        <v>0.17962856669999999</v>
      </c>
      <c r="R36" s="96">
        <v>0.13730745259999999</v>
      </c>
      <c r="S36" s="96">
        <v>0.2349939597</v>
      </c>
      <c r="T36" s="96">
        <v>3.5147799000000001E-6</v>
      </c>
      <c r="U36" s="98">
        <v>0.21143847490000001</v>
      </c>
      <c r="V36" s="96">
        <v>0.17705975169999999</v>
      </c>
      <c r="W36" s="96">
        <v>0.25249232669999999</v>
      </c>
      <c r="X36" s="96">
        <v>1.8885229839</v>
      </c>
      <c r="Y36" s="96">
        <v>1.4435804105000001</v>
      </c>
      <c r="Z36" s="96">
        <v>2.4706064413000002</v>
      </c>
      <c r="AA36" s="105">
        <v>106</v>
      </c>
      <c r="AB36" s="105">
        <v>492</v>
      </c>
      <c r="AC36" s="106">
        <v>0.1890676982</v>
      </c>
      <c r="AD36" s="96">
        <v>0.1439620821</v>
      </c>
      <c r="AE36" s="96">
        <v>0.24830562319999999</v>
      </c>
      <c r="AF36" s="96">
        <v>4.6550700000000001E-5</v>
      </c>
      <c r="AG36" s="98">
        <v>0.21544715449999999</v>
      </c>
      <c r="AH36" s="96">
        <v>0.1781003447</v>
      </c>
      <c r="AI36" s="96">
        <v>0.26062541569999997</v>
      </c>
      <c r="AJ36" s="96">
        <v>1.7617361307999999</v>
      </c>
      <c r="AK36" s="96">
        <v>1.3414412078</v>
      </c>
      <c r="AL36" s="96">
        <v>2.3137161557999999</v>
      </c>
      <c r="AM36" s="96">
        <v>0.76481332560000004</v>
      </c>
      <c r="AN36" s="96">
        <v>1.0525480532</v>
      </c>
      <c r="AO36" s="96">
        <v>0.7525330777</v>
      </c>
      <c r="AP36" s="96">
        <v>1.4721710408999999</v>
      </c>
      <c r="AQ36" s="96">
        <v>3.7286878599999997E-2</v>
      </c>
      <c r="AR36" s="96">
        <v>0.7145788716</v>
      </c>
      <c r="AS36" s="96">
        <v>0.52082921719999997</v>
      </c>
      <c r="AT36" s="96">
        <v>0.98040383840000001</v>
      </c>
      <c r="AU36" s="95">
        <v>1</v>
      </c>
      <c r="AV36" s="95">
        <v>2</v>
      </c>
      <c r="AW36" s="95">
        <v>3</v>
      </c>
      <c r="AX36" s="95" t="s">
        <v>28</v>
      </c>
      <c r="AY36" s="95" t="s">
        <v>28</v>
      </c>
      <c r="AZ36" s="95" t="s">
        <v>28</v>
      </c>
      <c r="BA36" s="95" t="s">
        <v>28</v>
      </c>
      <c r="BB36" s="95" t="s">
        <v>28</v>
      </c>
      <c r="BC36" s="107" t="s">
        <v>229</v>
      </c>
      <c r="BD36" s="108">
        <v>36.4</v>
      </c>
      <c r="BE36" s="108">
        <v>24.4</v>
      </c>
      <c r="BF36" s="108">
        <v>21.2</v>
      </c>
      <c r="BQ36" s="46"/>
    </row>
    <row r="37" spans="1:93" s="3" customFormat="1" x14ac:dyDescent="0.3">
      <c r="A37" s="9"/>
      <c r="B37" s="3" t="s">
        <v>134</v>
      </c>
      <c r="C37" s="101">
        <v>27</v>
      </c>
      <c r="D37" s="102">
        <v>627</v>
      </c>
      <c r="E37" s="97">
        <v>4.5637438299999999E-2</v>
      </c>
      <c r="F37" s="103">
        <v>2.9713495999999999E-2</v>
      </c>
      <c r="G37" s="103">
        <v>7.0095278400000002E-2</v>
      </c>
      <c r="H37" s="103">
        <v>5.621631E-4</v>
      </c>
      <c r="I37" s="104">
        <v>4.3062201000000001E-2</v>
      </c>
      <c r="J37" s="103">
        <v>2.9531289400000001E-2</v>
      </c>
      <c r="K37" s="103">
        <v>6.2792827100000004E-2</v>
      </c>
      <c r="L37" s="103">
        <v>0.46991707420000001</v>
      </c>
      <c r="M37" s="103">
        <v>0.30595229769999999</v>
      </c>
      <c r="N37" s="103">
        <v>0.72175322200000003</v>
      </c>
      <c r="O37" s="102">
        <v>17</v>
      </c>
      <c r="P37" s="102">
        <v>715</v>
      </c>
      <c r="Q37" s="97">
        <v>2.5861660000000002E-2</v>
      </c>
      <c r="R37" s="103">
        <v>1.53888155E-2</v>
      </c>
      <c r="S37" s="103">
        <v>4.34617895E-2</v>
      </c>
      <c r="T37" s="103">
        <v>8.7869317999999998E-7</v>
      </c>
      <c r="U37" s="104">
        <v>2.3776223799999999E-2</v>
      </c>
      <c r="V37" s="103">
        <v>1.47807401E-2</v>
      </c>
      <c r="W37" s="103">
        <v>3.8246313300000001E-2</v>
      </c>
      <c r="X37" s="103">
        <v>0.27189628160000001</v>
      </c>
      <c r="Y37" s="103">
        <v>0.16179014429999999</v>
      </c>
      <c r="Z37" s="103">
        <v>0.45693505169999998</v>
      </c>
      <c r="AA37" s="102">
        <v>36</v>
      </c>
      <c r="AB37" s="102">
        <v>690</v>
      </c>
      <c r="AC37" s="97">
        <v>5.5143882700000001E-2</v>
      </c>
      <c r="AD37" s="103">
        <v>3.7373151399999999E-2</v>
      </c>
      <c r="AE37" s="103">
        <v>8.13645006E-2</v>
      </c>
      <c r="AF37" s="103">
        <v>7.9373530000000005E-4</v>
      </c>
      <c r="AG37" s="104">
        <v>5.2173913000000002E-2</v>
      </c>
      <c r="AH37" s="103">
        <v>3.7634529100000001E-2</v>
      </c>
      <c r="AI37" s="103">
        <v>7.2330311199999997E-2</v>
      </c>
      <c r="AJ37" s="103">
        <v>0.51383166709999994</v>
      </c>
      <c r="AK37" s="103">
        <v>0.34824368090000002</v>
      </c>
      <c r="AL37" s="103">
        <v>0.75815584499999999</v>
      </c>
      <c r="AM37" s="103">
        <v>1.6985959700000001E-2</v>
      </c>
      <c r="AN37" s="103">
        <v>2.132263848</v>
      </c>
      <c r="AO37" s="103">
        <v>1.1450677483</v>
      </c>
      <c r="AP37" s="103">
        <v>3.9705503228999999</v>
      </c>
      <c r="AQ37" s="103">
        <v>8.5325623000000003E-2</v>
      </c>
      <c r="AR37" s="103">
        <v>0.56667641719999995</v>
      </c>
      <c r="AS37" s="103">
        <v>0.29672431659999998</v>
      </c>
      <c r="AT37" s="103">
        <v>1.0822239493000001</v>
      </c>
      <c r="AU37" s="101">
        <v>1</v>
      </c>
      <c r="AV37" s="101">
        <v>2</v>
      </c>
      <c r="AW37" s="101">
        <v>3</v>
      </c>
      <c r="AX37" s="101" t="s">
        <v>28</v>
      </c>
      <c r="AY37" s="101" t="s">
        <v>28</v>
      </c>
      <c r="AZ37" s="101" t="s">
        <v>28</v>
      </c>
      <c r="BA37" s="101" t="s">
        <v>28</v>
      </c>
      <c r="BB37" s="101" t="s">
        <v>28</v>
      </c>
      <c r="BC37" s="99" t="s">
        <v>229</v>
      </c>
      <c r="BD37" s="100">
        <v>5.4</v>
      </c>
      <c r="BE37" s="100">
        <v>3.4</v>
      </c>
      <c r="BF37" s="100">
        <v>7.2</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5">
        <v>27</v>
      </c>
      <c r="D38" s="105">
        <v>242</v>
      </c>
      <c r="E38" s="106">
        <v>0.1039933608</v>
      </c>
      <c r="F38" s="96">
        <v>6.7875084599999996E-2</v>
      </c>
      <c r="G38" s="96">
        <v>0.159331206</v>
      </c>
      <c r="H38" s="96">
        <v>0.75336051020000006</v>
      </c>
      <c r="I38" s="98">
        <v>0.1115702479</v>
      </c>
      <c r="J38" s="96">
        <v>7.6512886200000005E-2</v>
      </c>
      <c r="K38" s="96">
        <v>0.16269050660000001</v>
      </c>
      <c r="L38" s="96">
        <v>1.0707931398999999</v>
      </c>
      <c r="M38" s="96">
        <v>0.69889245259999999</v>
      </c>
      <c r="N38" s="96">
        <v>1.6405928326000001</v>
      </c>
      <c r="O38" s="105">
        <v>33</v>
      </c>
      <c r="P38" s="105">
        <v>274</v>
      </c>
      <c r="Q38" s="106">
        <v>0.1159890824</v>
      </c>
      <c r="R38" s="96">
        <v>7.8059624399999999E-2</v>
      </c>
      <c r="S38" s="96">
        <v>0.17234860329999999</v>
      </c>
      <c r="T38" s="96">
        <v>0.32614717170000002</v>
      </c>
      <c r="U38" s="98">
        <v>0.1204379562</v>
      </c>
      <c r="V38" s="96">
        <v>8.5622559799999998E-2</v>
      </c>
      <c r="W38" s="96">
        <v>0.16940980650000001</v>
      </c>
      <c r="X38" s="96">
        <v>1.2194499574</v>
      </c>
      <c r="Y38" s="96">
        <v>0.82067901300000001</v>
      </c>
      <c r="Z38" s="96">
        <v>1.8119851671</v>
      </c>
      <c r="AA38" s="105">
        <v>15</v>
      </c>
      <c r="AB38" s="105">
        <v>199</v>
      </c>
      <c r="AC38" s="106">
        <v>7.4165428899999997E-2</v>
      </c>
      <c r="AD38" s="96">
        <v>4.2994661000000003E-2</v>
      </c>
      <c r="AE38" s="96">
        <v>0.12793474169999999</v>
      </c>
      <c r="AF38" s="96">
        <v>0.18407762890000001</v>
      </c>
      <c r="AG38" s="98">
        <v>7.5376884399999997E-2</v>
      </c>
      <c r="AH38" s="96">
        <v>4.5442151899999998E-2</v>
      </c>
      <c r="AI38" s="96">
        <v>0.1250309342</v>
      </c>
      <c r="AJ38" s="96">
        <v>0.69107476830000003</v>
      </c>
      <c r="AK38" s="96">
        <v>0.40062500540000001</v>
      </c>
      <c r="AL38" s="96">
        <v>1.1920981689000001</v>
      </c>
      <c r="AM38" s="96">
        <v>0.17623899570000001</v>
      </c>
      <c r="AN38" s="96">
        <v>0.63941732569999998</v>
      </c>
      <c r="AO38" s="96">
        <v>0.33444380159999998</v>
      </c>
      <c r="AP38" s="96">
        <v>1.2224909372999999</v>
      </c>
      <c r="AQ38" s="96">
        <v>0.69805533259999997</v>
      </c>
      <c r="AR38" s="96">
        <v>1.1153508407999999</v>
      </c>
      <c r="AS38" s="96">
        <v>0.6425127196</v>
      </c>
      <c r="AT38" s="96">
        <v>1.9361601102999999</v>
      </c>
      <c r="AU38" s="95" t="s">
        <v>28</v>
      </c>
      <c r="AV38" s="95" t="s">
        <v>28</v>
      </c>
      <c r="AW38" s="95" t="s">
        <v>28</v>
      </c>
      <c r="AX38" s="95" t="s">
        <v>28</v>
      </c>
      <c r="AY38" s="95" t="s">
        <v>28</v>
      </c>
      <c r="AZ38" s="95" t="s">
        <v>28</v>
      </c>
      <c r="BA38" s="95" t="s">
        <v>28</v>
      </c>
      <c r="BB38" s="95" t="s">
        <v>28</v>
      </c>
      <c r="BC38" s="107" t="s">
        <v>28</v>
      </c>
      <c r="BD38" s="108">
        <v>5.4</v>
      </c>
      <c r="BE38" s="108">
        <v>6.6</v>
      </c>
      <c r="BF38" s="108">
        <v>3</v>
      </c>
    </row>
    <row r="39" spans="1:93" x14ac:dyDescent="0.3">
      <c r="A39" s="9"/>
      <c r="B39" t="s">
        <v>142</v>
      </c>
      <c r="C39" s="95">
        <v>20</v>
      </c>
      <c r="D39" s="105">
        <v>250</v>
      </c>
      <c r="E39" s="106">
        <v>7.9050017900000005E-2</v>
      </c>
      <c r="F39" s="96">
        <v>4.8849234999999998E-2</v>
      </c>
      <c r="G39" s="96">
        <v>0.12792227619999999</v>
      </c>
      <c r="H39" s="96">
        <v>0.4019287929</v>
      </c>
      <c r="I39" s="98">
        <v>0.08</v>
      </c>
      <c r="J39" s="96">
        <v>5.1612576E-2</v>
      </c>
      <c r="K39" s="96">
        <v>0.1240007861</v>
      </c>
      <c r="L39" s="96">
        <v>0.81395789330000001</v>
      </c>
      <c r="M39" s="96">
        <v>0.50298812640000001</v>
      </c>
      <c r="N39" s="96">
        <v>1.3171830852999999</v>
      </c>
      <c r="O39" s="105">
        <v>24</v>
      </c>
      <c r="P39" s="105">
        <v>334</v>
      </c>
      <c r="Q39" s="106">
        <v>7.0847865999999995E-2</v>
      </c>
      <c r="R39" s="96">
        <v>4.5293305300000003E-2</v>
      </c>
      <c r="S39" s="96">
        <v>0.1108203537</v>
      </c>
      <c r="T39" s="96">
        <v>0.1968838145</v>
      </c>
      <c r="U39" s="98">
        <v>7.1856287399999996E-2</v>
      </c>
      <c r="V39" s="96">
        <v>4.8163050700000001E-2</v>
      </c>
      <c r="W39" s="96">
        <v>0.1072051287</v>
      </c>
      <c r="X39" s="96">
        <v>0.74485826879999995</v>
      </c>
      <c r="Y39" s="96">
        <v>0.47619067300000001</v>
      </c>
      <c r="Z39" s="96">
        <v>1.1651085837999999</v>
      </c>
      <c r="AA39" s="105">
        <v>22</v>
      </c>
      <c r="AB39" s="105">
        <v>374</v>
      </c>
      <c r="AC39" s="106">
        <v>6.04315702E-2</v>
      </c>
      <c r="AD39" s="96">
        <v>3.7969251799999999E-2</v>
      </c>
      <c r="AE39" s="96">
        <v>9.6182424200000005E-2</v>
      </c>
      <c r="AF39" s="96">
        <v>1.5434721199999999E-2</v>
      </c>
      <c r="AG39" s="98">
        <v>5.8823529399999998E-2</v>
      </c>
      <c r="AH39" s="96">
        <v>3.8732390300000002E-2</v>
      </c>
      <c r="AI39" s="96">
        <v>8.9336278599999999E-2</v>
      </c>
      <c r="AJ39" s="96">
        <v>0.56310243230000001</v>
      </c>
      <c r="AK39" s="96">
        <v>0.35379815450000002</v>
      </c>
      <c r="AL39" s="96">
        <v>0.8962295173</v>
      </c>
      <c r="AM39" s="96">
        <v>0.61404647909999999</v>
      </c>
      <c r="AN39" s="96">
        <v>0.85297657760000001</v>
      </c>
      <c r="AO39" s="96">
        <v>0.45975556359999997</v>
      </c>
      <c r="AP39" s="96">
        <v>1.5825127514999999</v>
      </c>
      <c r="AQ39" s="96">
        <v>0.73331681920000003</v>
      </c>
      <c r="AR39" s="96">
        <v>0.89624098569999999</v>
      </c>
      <c r="AS39" s="96">
        <v>0.47725418850000001</v>
      </c>
      <c r="AT39" s="96">
        <v>1.6830609847</v>
      </c>
      <c r="AU39" s="95" t="s">
        <v>28</v>
      </c>
      <c r="AV39" s="95" t="s">
        <v>28</v>
      </c>
      <c r="AW39" s="95" t="s">
        <v>28</v>
      </c>
      <c r="AX39" s="95" t="s">
        <v>28</v>
      </c>
      <c r="AY39" s="95" t="s">
        <v>28</v>
      </c>
      <c r="AZ39" s="95" t="s">
        <v>28</v>
      </c>
      <c r="BA39" s="95" t="s">
        <v>28</v>
      </c>
      <c r="BB39" s="95" t="s">
        <v>28</v>
      </c>
      <c r="BC39" s="107" t="s">
        <v>28</v>
      </c>
      <c r="BD39" s="108">
        <v>4</v>
      </c>
      <c r="BE39" s="108">
        <v>4.8</v>
      </c>
      <c r="BF39" s="108">
        <v>4.4000000000000004</v>
      </c>
    </row>
    <row r="40" spans="1:93" x14ac:dyDescent="0.3">
      <c r="A40" s="9"/>
      <c r="B40" t="s">
        <v>138</v>
      </c>
      <c r="C40" s="95">
        <v>17</v>
      </c>
      <c r="D40" s="105">
        <v>575</v>
      </c>
      <c r="E40" s="106">
        <v>2.9652077700000001E-2</v>
      </c>
      <c r="F40" s="96">
        <v>1.7692341699999999E-2</v>
      </c>
      <c r="G40" s="96">
        <v>4.9696401199999997E-2</v>
      </c>
      <c r="H40" s="96">
        <v>6.7036757000000002E-6</v>
      </c>
      <c r="I40" s="98">
        <v>2.95652174E-2</v>
      </c>
      <c r="J40" s="96">
        <v>1.8379528999999999E-2</v>
      </c>
      <c r="K40" s="96">
        <v>4.7558459099999999E-2</v>
      </c>
      <c r="L40" s="96">
        <v>0.30531988859999998</v>
      </c>
      <c r="M40" s="96">
        <v>0.1821735344</v>
      </c>
      <c r="N40" s="96">
        <v>0.5117111808</v>
      </c>
      <c r="O40" s="105">
        <v>31</v>
      </c>
      <c r="P40" s="105">
        <v>597</v>
      </c>
      <c r="Q40" s="106">
        <v>5.3643411500000002E-2</v>
      </c>
      <c r="R40" s="96">
        <v>3.5759083099999998E-2</v>
      </c>
      <c r="S40" s="96">
        <v>8.0472297999999998E-2</v>
      </c>
      <c r="T40" s="96">
        <v>5.6414059999999999E-3</v>
      </c>
      <c r="U40" s="98">
        <v>5.1926298199999998E-2</v>
      </c>
      <c r="V40" s="96">
        <v>3.6518005700000002E-2</v>
      </c>
      <c r="W40" s="96">
        <v>7.3835917000000001E-2</v>
      </c>
      <c r="X40" s="96">
        <v>0.56397942329999995</v>
      </c>
      <c r="Y40" s="96">
        <v>0.37595273150000003</v>
      </c>
      <c r="Z40" s="96">
        <v>0.84604463070000002</v>
      </c>
      <c r="AA40" s="105">
        <v>35</v>
      </c>
      <c r="AB40" s="105">
        <v>635</v>
      </c>
      <c r="AC40" s="106">
        <v>5.76782801E-2</v>
      </c>
      <c r="AD40" s="96">
        <v>3.90613187E-2</v>
      </c>
      <c r="AE40" s="96">
        <v>8.5168245899999995E-2</v>
      </c>
      <c r="AF40" s="96">
        <v>1.7931902999999999E-3</v>
      </c>
      <c r="AG40" s="98">
        <v>5.5118110200000001E-2</v>
      </c>
      <c r="AH40" s="96">
        <v>3.9574459999999999E-2</v>
      </c>
      <c r="AI40" s="96">
        <v>7.6766835800000002E-2</v>
      </c>
      <c r="AJ40" s="96">
        <v>0.53744722609999995</v>
      </c>
      <c r="AK40" s="96">
        <v>0.36397405290000001</v>
      </c>
      <c r="AL40" s="96">
        <v>0.79359920989999999</v>
      </c>
      <c r="AM40" s="96">
        <v>0.7890508745</v>
      </c>
      <c r="AN40" s="96">
        <v>1.0752164804</v>
      </c>
      <c r="AO40" s="96">
        <v>0.63206787740000003</v>
      </c>
      <c r="AP40" s="96">
        <v>1.8290606454</v>
      </c>
      <c r="AQ40" s="96">
        <v>6.4946937499999996E-2</v>
      </c>
      <c r="AR40" s="96">
        <v>1.8090945287</v>
      </c>
      <c r="AS40" s="96">
        <v>0.96393922990000003</v>
      </c>
      <c r="AT40" s="96">
        <v>3.3952586557000002</v>
      </c>
      <c r="AU40" s="95">
        <v>1</v>
      </c>
      <c r="AV40" s="95" t="s">
        <v>28</v>
      </c>
      <c r="AW40" s="95">
        <v>3</v>
      </c>
      <c r="AX40" s="95" t="s">
        <v>28</v>
      </c>
      <c r="AY40" s="95" t="s">
        <v>28</v>
      </c>
      <c r="AZ40" s="95" t="s">
        <v>28</v>
      </c>
      <c r="BA40" s="95" t="s">
        <v>28</v>
      </c>
      <c r="BB40" s="95" t="s">
        <v>28</v>
      </c>
      <c r="BC40" s="107" t="s">
        <v>443</v>
      </c>
      <c r="BD40" s="108">
        <v>3.4</v>
      </c>
      <c r="BE40" s="108">
        <v>6.2</v>
      </c>
      <c r="BF40" s="108">
        <v>7</v>
      </c>
    </row>
    <row r="41" spans="1:93" x14ac:dyDescent="0.3">
      <c r="A41" s="9"/>
      <c r="B41" t="s">
        <v>141</v>
      </c>
      <c r="C41" s="95">
        <v>45</v>
      </c>
      <c r="D41" s="105">
        <v>291</v>
      </c>
      <c r="E41" s="106">
        <v>0.14633020620000001</v>
      </c>
      <c r="F41" s="96">
        <v>0.1023080537</v>
      </c>
      <c r="G41" s="96">
        <v>0.20929465929999999</v>
      </c>
      <c r="H41" s="96">
        <v>2.4762809300000001E-2</v>
      </c>
      <c r="I41" s="98">
        <v>0.15463917529999999</v>
      </c>
      <c r="J41" s="96">
        <v>0.115459558</v>
      </c>
      <c r="K41" s="96">
        <v>0.2071138582</v>
      </c>
      <c r="L41" s="96">
        <v>1.5067248499999999</v>
      </c>
      <c r="M41" s="96">
        <v>1.0534399623999999</v>
      </c>
      <c r="N41" s="96">
        <v>2.1550537805999999</v>
      </c>
      <c r="O41" s="105">
        <v>45</v>
      </c>
      <c r="P41" s="105">
        <v>329</v>
      </c>
      <c r="Q41" s="106">
        <v>0.13052790710000001</v>
      </c>
      <c r="R41" s="96">
        <v>9.1341840999999993E-2</v>
      </c>
      <c r="S41" s="96">
        <v>0.18652497409999999</v>
      </c>
      <c r="T41" s="96">
        <v>8.2268671900000007E-2</v>
      </c>
      <c r="U41" s="98">
        <v>0.13677811549999999</v>
      </c>
      <c r="V41" s="96">
        <v>0.10212380359999999</v>
      </c>
      <c r="W41" s="96">
        <v>0.18319189280000001</v>
      </c>
      <c r="X41" s="96">
        <v>1.3723037322</v>
      </c>
      <c r="Y41" s="96">
        <v>0.9603214524</v>
      </c>
      <c r="Z41" s="96">
        <v>1.9610282876</v>
      </c>
      <c r="AA41" s="105">
        <v>46</v>
      </c>
      <c r="AB41" s="105">
        <v>302</v>
      </c>
      <c r="AC41" s="106">
        <v>0.14994153039999999</v>
      </c>
      <c r="AD41" s="96">
        <v>0.10539358460000001</v>
      </c>
      <c r="AE41" s="96">
        <v>0.21331908029999999</v>
      </c>
      <c r="AF41" s="96">
        <v>6.2982209299999994E-2</v>
      </c>
      <c r="AG41" s="98">
        <v>0.1523178808</v>
      </c>
      <c r="AH41" s="96">
        <v>0.1140901282</v>
      </c>
      <c r="AI41" s="96">
        <v>0.2033544635</v>
      </c>
      <c r="AJ41" s="96">
        <v>1.3971578123999999</v>
      </c>
      <c r="AK41" s="96">
        <v>0.98205927159999995</v>
      </c>
      <c r="AL41" s="96">
        <v>1.9877109345999999</v>
      </c>
      <c r="AM41" s="96">
        <v>0.56023459580000001</v>
      </c>
      <c r="AN41" s="96">
        <v>1.1487315915</v>
      </c>
      <c r="AO41" s="96">
        <v>0.72043705680000003</v>
      </c>
      <c r="AP41" s="96">
        <v>1.8316440788999999</v>
      </c>
      <c r="AQ41" s="96">
        <v>0.63354488320000002</v>
      </c>
      <c r="AR41" s="96">
        <v>0.89200931539999995</v>
      </c>
      <c r="AS41" s="96">
        <v>0.55760986980000005</v>
      </c>
      <c r="AT41" s="96">
        <v>1.4269485922</v>
      </c>
      <c r="AU41" s="95" t="s">
        <v>28</v>
      </c>
      <c r="AV41" s="95" t="s">
        <v>28</v>
      </c>
      <c r="AW41" s="95" t="s">
        <v>28</v>
      </c>
      <c r="AX41" s="95" t="s">
        <v>28</v>
      </c>
      <c r="AY41" s="95" t="s">
        <v>28</v>
      </c>
      <c r="AZ41" s="95" t="s">
        <v>28</v>
      </c>
      <c r="BA41" s="95" t="s">
        <v>28</v>
      </c>
      <c r="BB41" s="95" t="s">
        <v>28</v>
      </c>
      <c r="BC41" s="107" t="s">
        <v>28</v>
      </c>
      <c r="BD41" s="108">
        <v>9</v>
      </c>
      <c r="BE41" s="108">
        <v>9</v>
      </c>
      <c r="BF41" s="108">
        <v>9.1999999999999993</v>
      </c>
    </row>
    <row r="42" spans="1:93" x14ac:dyDescent="0.3">
      <c r="A42" s="9"/>
      <c r="B42" t="s">
        <v>135</v>
      </c>
      <c r="C42" s="95">
        <v>35</v>
      </c>
      <c r="D42" s="105">
        <v>911</v>
      </c>
      <c r="E42" s="106">
        <v>3.8777320599999998E-2</v>
      </c>
      <c r="F42" s="96">
        <v>2.6323731900000001E-2</v>
      </c>
      <c r="G42" s="96">
        <v>5.7122622200000001E-2</v>
      </c>
      <c r="H42" s="96">
        <v>3.3957449000000002E-6</v>
      </c>
      <c r="I42" s="98">
        <v>3.8419319399999999E-2</v>
      </c>
      <c r="J42" s="96">
        <v>2.7584832199999999E-2</v>
      </c>
      <c r="K42" s="96">
        <v>5.3509265399999999E-2</v>
      </c>
      <c r="L42" s="96">
        <v>0.39928018999999998</v>
      </c>
      <c r="M42" s="96">
        <v>0.27104876</v>
      </c>
      <c r="N42" s="96">
        <v>0.58817708700000004</v>
      </c>
      <c r="O42" s="105">
        <v>36</v>
      </c>
      <c r="P42" s="105">
        <v>916</v>
      </c>
      <c r="Q42" s="106">
        <v>4.0078400700000003E-2</v>
      </c>
      <c r="R42" s="96">
        <v>2.72221198E-2</v>
      </c>
      <c r="S42" s="96">
        <v>5.9006360100000002E-2</v>
      </c>
      <c r="T42" s="96">
        <v>1.1910500000000001E-5</v>
      </c>
      <c r="U42" s="98">
        <v>3.9301309999999999E-2</v>
      </c>
      <c r="V42" s="96">
        <v>2.8349154000000001E-2</v>
      </c>
      <c r="W42" s="96">
        <v>5.4484623099999997E-2</v>
      </c>
      <c r="X42" s="96">
        <v>0.42136382999999999</v>
      </c>
      <c r="Y42" s="96">
        <v>0.28619946019999998</v>
      </c>
      <c r="Z42" s="96">
        <v>0.62036272560000005</v>
      </c>
      <c r="AA42" s="105">
        <v>44</v>
      </c>
      <c r="AB42" s="105">
        <v>905</v>
      </c>
      <c r="AC42" s="106">
        <v>5.2221735200000001E-2</v>
      </c>
      <c r="AD42" s="96">
        <v>3.6337621200000003E-2</v>
      </c>
      <c r="AE42" s="96">
        <v>7.5049206199999996E-2</v>
      </c>
      <c r="AF42" s="96">
        <v>9.90152E-5</v>
      </c>
      <c r="AG42" s="98">
        <v>4.8618784499999998E-2</v>
      </c>
      <c r="AH42" s="96">
        <v>3.61810059E-2</v>
      </c>
      <c r="AI42" s="96">
        <v>6.5332241400000005E-2</v>
      </c>
      <c r="AJ42" s="96">
        <v>0.48660304510000002</v>
      </c>
      <c r="AK42" s="96">
        <v>0.33859459219999999</v>
      </c>
      <c r="AL42" s="96">
        <v>0.69930982060000002</v>
      </c>
      <c r="AM42" s="96">
        <v>0.29639914950000001</v>
      </c>
      <c r="AN42" s="96">
        <v>1.3029894979000001</v>
      </c>
      <c r="AO42" s="96">
        <v>0.79285532380000001</v>
      </c>
      <c r="AP42" s="96">
        <v>2.1413511151</v>
      </c>
      <c r="AQ42" s="96">
        <v>0.89997079199999996</v>
      </c>
      <c r="AR42" s="96">
        <v>1.0335526046000001</v>
      </c>
      <c r="AS42" s="96">
        <v>0.61780317070000002</v>
      </c>
      <c r="AT42" s="96">
        <v>1.7290798058000001</v>
      </c>
      <c r="AU42" s="95">
        <v>1</v>
      </c>
      <c r="AV42" s="95">
        <v>2</v>
      </c>
      <c r="AW42" s="95">
        <v>3</v>
      </c>
      <c r="AX42" s="95" t="s">
        <v>28</v>
      </c>
      <c r="AY42" s="95" t="s">
        <v>28</v>
      </c>
      <c r="AZ42" s="95" t="s">
        <v>28</v>
      </c>
      <c r="BA42" s="95" t="s">
        <v>28</v>
      </c>
      <c r="BB42" s="95" t="s">
        <v>28</v>
      </c>
      <c r="BC42" s="107" t="s">
        <v>229</v>
      </c>
      <c r="BD42" s="108">
        <v>7</v>
      </c>
      <c r="BE42" s="108">
        <v>7.2</v>
      </c>
      <c r="BF42" s="108">
        <v>8.8000000000000007</v>
      </c>
    </row>
    <row r="43" spans="1:93" x14ac:dyDescent="0.3">
      <c r="A43" s="9"/>
      <c r="B43" t="s">
        <v>140</v>
      </c>
      <c r="C43" s="95">
        <v>34</v>
      </c>
      <c r="D43" s="105">
        <v>175</v>
      </c>
      <c r="E43" s="106">
        <v>0.17266242439999999</v>
      </c>
      <c r="F43" s="96">
        <v>0.11661893500000001</v>
      </c>
      <c r="G43" s="96">
        <v>0.2556386987</v>
      </c>
      <c r="H43" s="96">
        <v>4.0547146000000003E-3</v>
      </c>
      <c r="I43" s="98">
        <v>0.1942857143</v>
      </c>
      <c r="J43" s="96">
        <v>0.13882286660000001</v>
      </c>
      <c r="K43" s="96">
        <v>0.27190721309999999</v>
      </c>
      <c r="L43" s="96">
        <v>1.7778609911000001</v>
      </c>
      <c r="M43" s="96">
        <v>1.2007954604</v>
      </c>
      <c r="N43" s="96">
        <v>2.6322465464999998</v>
      </c>
      <c r="O43" s="105">
        <v>27</v>
      </c>
      <c r="P43" s="105">
        <v>212</v>
      </c>
      <c r="Q43" s="106">
        <v>0.1203261113</v>
      </c>
      <c r="R43" s="96">
        <v>7.8332278300000002E-2</v>
      </c>
      <c r="S43" s="96">
        <v>0.18483278389999999</v>
      </c>
      <c r="T43" s="96">
        <v>0.28303570880000001</v>
      </c>
      <c r="U43" s="98">
        <v>0.12735849060000001</v>
      </c>
      <c r="V43" s="96">
        <v>8.7340181500000003E-2</v>
      </c>
      <c r="W43" s="96">
        <v>0.18571274809999999</v>
      </c>
      <c r="X43" s="96">
        <v>1.2650472636000001</v>
      </c>
      <c r="Y43" s="96">
        <v>0.82354555669999996</v>
      </c>
      <c r="Z43" s="96">
        <v>1.9432374641000001</v>
      </c>
      <c r="AA43" s="105">
        <v>22</v>
      </c>
      <c r="AB43" s="105">
        <v>187</v>
      </c>
      <c r="AC43" s="106">
        <v>0.1082541301</v>
      </c>
      <c r="AD43" s="96">
        <v>6.7972225600000005E-2</v>
      </c>
      <c r="AE43" s="96">
        <v>0.17240801789999999</v>
      </c>
      <c r="AF43" s="96">
        <v>0.97085204650000001</v>
      </c>
      <c r="AG43" s="98">
        <v>0.1176470588</v>
      </c>
      <c r="AH43" s="96">
        <v>7.7464780699999999E-2</v>
      </c>
      <c r="AI43" s="96">
        <v>0.1786725572</v>
      </c>
      <c r="AJ43" s="96">
        <v>1.0087138847999999</v>
      </c>
      <c r="AK43" s="96">
        <v>0.63336639149999996</v>
      </c>
      <c r="AL43" s="96">
        <v>1.6065009370000001</v>
      </c>
      <c r="AM43" s="96">
        <v>0.73220328150000002</v>
      </c>
      <c r="AN43" s="96">
        <v>0.89967280530000004</v>
      </c>
      <c r="AO43" s="96">
        <v>0.4910201709</v>
      </c>
      <c r="AP43" s="96">
        <v>1.6484275079999999</v>
      </c>
      <c r="AQ43" s="96">
        <v>0.19883493029999999</v>
      </c>
      <c r="AR43" s="96">
        <v>0.69688649270000003</v>
      </c>
      <c r="AS43" s="96">
        <v>0.40171687430000003</v>
      </c>
      <c r="AT43" s="96">
        <v>1.2089379727</v>
      </c>
      <c r="AU43" s="95">
        <v>1</v>
      </c>
      <c r="AV43" s="95" t="s">
        <v>28</v>
      </c>
      <c r="AW43" s="95" t="s">
        <v>28</v>
      </c>
      <c r="AX43" s="95" t="s">
        <v>28</v>
      </c>
      <c r="AY43" s="95" t="s">
        <v>28</v>
      </c>
      <c r="AZ43" s="95" t="s">
        <v>28</v>
      </c>
      <c r="BA43" s="95" t="s">
        <v>28</v>
      </c>
      <c r="BB43" s="95" t="s">
        <v>28</v>
      </c>
      <c r="BC43" s="107">
        <v>-1</v>
      </c>
      <c r="BD43" s="108">
        <v>6.8</v>
      </c>
      <c r="BE43" s="108">
        <v>5.4</v>
      </c>
      <c r="BF43" s="108">
        <v>4.4000000000000004</v>
      </c>
    </row>
    <row r="44" spans="1:93" x14ac:dyDescent="0.3">
      <c r="A44" s="9"/>
      <c r="B44" t="s">
        <v>137</v>
      </c>
      <c r="C44" s="95">
        <v>12</v>
      </c>
      <c r="D44" s="105">
        <v>186</v>
      </c>
      <c r="E44" s="106">
        <v>6.0742483200000003E-2</v>
      </c>
      <c r="F44" s="96">
        <v>3.3331919299999999E-2</v>
      </c>
      <c r="G44" s="96">
        <v>0.1106941737</v>
      </c>
      <c r="H44" s="96">
        <v>0.12536460269999999</v>
      </c>
      <c r="I44" s="98">
        <v>6.4516129000000005E-2</v>
      </c>
      <c r="J44" s="96">
        <v>3.6639334900000001E-2</v>
      </c>
      <c r="K44" s="96">
        <v>0.1136027964</v>
      </c>
      <c r="L44" s="96">
        <v>0.62544987330000001</v>
      </c>
      <c r="M44" s="96">
        <v>0.34321028079999999</v>
      </c>
      <c r="N44" s="96">
        <v>1.1397897031999999</v>
      </c>
      <c r="O44" s="105">
        <v>6</v>
      </c>
      <c r="P44" s="105">
        <v>198</v>
      </c>
      <c r="Q44" s="106">
        <v>2.93193868E-2</v>
      </c>
      <c r="R44" s="96">
        <v>1.2836710100000001E-2</v>
      </c>
      <c r="S44" s="96">
        <v>6.6966258099999995E-2</v>
      </c>
      <c r="T44" s="96">
        <v>5.2274892999999998E-3</v>
      </c>
      <c r="U44" s="98">
        <v>3.0303030299999999E-2</v>
      </c>
      <c r="V44" s="96">
        <v>1.3613960499999999E-2</v>
      </c>
      <c r="W44" s="96">
        <v>6.7450882300000001E-2</v>
      </c>
      <c r="X44" s="96">
        <v>0.30824905460000002</v>
      </c>
      <c r="Y44" s="96">
        <v>0.1349586123</v>
      </c>
      <c r="Z44" s="96">
        <v>0.70404902700000005</v>
      </c>
      <c r="AA44" s="105">
        <v>8</v>
      </c>
      <c r="AB44" s="105">
        <v>164</v>
      </c>
      <c r="AC44" s="106">
        <v>4.8784845299999997E-2</v>
      </c>
      <c r="AD44" s="96">
        <v>2.3715861000000001E-2</v>
      </c>
      <c r="AE44" s="96">
        <v>0.1003531406</v>
      </c>
      <c r="AF44" s="96">
        <v>3.2167266700000002E-2</v>
      </c>
      <c r="AG44" s="98">
        <v>4.8780487800000001E-2</v>
      </c>
      <c r="AH44" s="96">
        <v>2.4395007E-2</v>
      </c>
      <c r="AI44" s="96">
        <v>9.7541926900000006E-2</v>
      </c>
      <c r="AJ44" s="96">
        <v>0.45457804460000001</v>
      </c>
      <c r="AK44" s="96">
        <v>0.22098480870000001</v>
      </c>
      <c r="AL44" s="96">
        <v>0.93509232519999996</v>
      </c>
      <c r="AM44" s="96">
        <v>0.35585590719999999</v>
      </c>
      <c r="AN44" s="96">
        <v>1.6639108306999999</v>
      </c>
      <c r="AO44" s="96">
        <v>0.56456560469999995</v>
      </c>
      <c r="AP44" s="96">
        <v>4.9039460241999997</v>
      </c>
      <c r="AQ44" s="96">
        <v>0.15494511380000001</v>
      </c>
      <c r="AR44" s="96">
        <v>0.48268337509999998</v>
      </c>
      <c r="AS44" s="96">
        <v>0.1769029543</v>
      </c>
      <c r="AT44" s="96">
        <v>1.3170115867000001</v>
      </c>
      <c r="AU44" s="95" t="s">
        <v>28</v>
      </c>
      <c r="AV44" s="95" t="s">
        <v>28</v>
      </c>
      <c r="AW44" s="95" t="s">
        <v>28</v>
      </c>
      <c r="AX44" s="95" t="s">
        <v>28</v>
      </c>
      <c r="AY44" s="95" t="s">
        <v>28</v>
      </c>
      <c r="AZ44" s="95" t="s">
        <v>28</v>
      </c>
      <c r="BA44" s="95" t="s">
        <v>28</v>
      </c>
      <c r="BB44" s="95" t="s">
        <v>28</v>
      </c>
      <c r="BC44" s="107" t="s">
        <v>28</v>
      </c>
      <c r="BD44" s="108">
        <v>2.4</v>
      </c>
      <c r="BE44" s="108">
        <v>1.2</v>
      </c>
      <c r="BF44" s="108">
        <v>1.6</v>
      </c>
    </row>
    <row r="45" spans="1:93" x14ac:dyDescent="0.3">
      <c r="A45" s="9"/>
      <c r="B45" t="s">
        <v>139</v>
      </c>
      <c r="C45" s="95">
        <v>16</v>
      </c>
      <c r="D45" s="105">
        <v>420</v>
      </c>
      <c r="E45" s="106">
        <v>3.6937583199999999E-2</v>
      </c>
      <c r="F45" s="96">
        <v>2.1679342899999999E-2</v>
      </c>
      <c r="G45" s="96">
        <v>6.2934797400000006E-2</v>
      </c>
      <c r="H45" s="96">
        <v>3.770593E-4</v>
      </c>
      <c r="I45" s="98">
        <v>3.8095238099999998E-2</v>
      </c>
      <c r="J45" s="96">
        <v>2.33383585E-2</v>
      </c>
      <c r="K45" s="96">
        <v>6.2182915200000001E-2</v>
      </c>
      <c r="L45" s="96">
        <v>0.38033688290000001</v>
      </c>
      <c r="M45" s="96">
        <v>0.22322666999999999</v>
      </c>
      <c r="N45" s="96">
        <v>0.64802357389999998</v>
      </c>
      <c r="O45" s="105">
        <v>21</v>
      </c>
      <c r="P45" s="105">
        <v>454</v>
      </c>
      <c r="Q45" s="106">
        <v>4.5717039500000001E-2</v>
      </c>
      <c r="R45" s="96">
        <v>2.8426546399999999E-2</v>
      </c>
      <c r="S45" s="96">
        <v>7.3524503000000005E-2</v>
      </c>
      <c r="T45" s="96">
        <v>2.5107109000000001E-3</v>
      </c>
      <c r="U45" s="98">
        <v>4.6255506600000003E-2</v>
      </c>
      <c r="V45" s="96">
        <v>3.01589375E-2</v>
      </c>
      <c r="W45" s="96">
        <v>7.0943211899999997E-2</v>
      </c>
      <c r="X45" s="96">
        <v>0.48064559779999999</v>
      </c>
      <c r="Y45" s="96">
        <v>0.298862187</v>
      </c>
      <c r="Z45" s="96">
        <v>0.77299906360000004</v>
      </c>
      <c r="AA45" s="105">
        <v>21</v>
      </c>
      <c r="AB45" s="105">
        <v>528</v>
      </c>
      <c r="AC45" s="106">
        <v>4.1176366800000003E-2</v>
      </c>
      <c r="AD45" s="96">
        <v>2.5581605100000002E-2</v>
      </c>
      <c r="AE45" s="96">
        <v>6.6277826600000006E-2</v>
      </c>
      <c r="AF45" s="96">
        <v>7.9978199999999999E-5</v>
      </c>
      <c r="AG45" s="98">
        <v>3.9772727299999998E-2</v>
      </c>
      <c r="AH45" s="96">
        <v>2.5932116700000001E-2</v>
      </c>
      <c r="AI45" s="96">
        <v>6.1000413199999999E-2</v>
      </c>
      <c r="AJ45" s="96">
        <v>0.38368210889999999</v>
      </c>
      <c r="AK45" s="96">
        <v>0.23836984510000001</v>
      </c>
      <c r="AL45" s="96">
        <v>0.61757795179999997</v>
      </c>
      <c r="AM45" s="96">
        <v>0.75118646060000005</v>
      </c>
      <c r="AN45" s="96">
        <v>0.90067876859999996</v>
      </c>
      <c r="AO45" s="96">
        <v>0.47179053589999997</v>
      </c>
      <c r="AP45" s="96">
        <v>1.7194542545</v>
      </c>
      <c r="AQ45" s="96">
        <v>0.54415751479999996</v>
      </c>
      <c r="AR45" s="96">
        <v>1.2376835606000001</v>
      </c>
      <c r="AS45" s="96">
        <v>0.62137154819999996</v>
      </c>
      <c r="AT45" s="96">
        <v>2.4652892469999999</v>
      </c>
      <c r="AU45" s="95">
        <v>1</v>
      </c>
      <c r="AV45" s="95">
        <v>2</v>
      </c>
      <c r="AW45" s="95">
        <v>3</v>
      </c>
      <c r="AX45" s="95" t="s">
        <v>28</v>
      </c>
      <c r="AY45" s="95" t="s">
        <v>28</v>
      </c>
      <c r="AZ45" s="95" t="s">
        <v>28</v>
      </c>
      <c r="BA45" s="95" t="s">
        <v>28</v>
      </c>
      <c r="BB45" s="95" t="s">
        <v>28</v>
      </c>
      <c r="BC45" s="107" t="s">
        <v>229</v>
      </c>
      <c r="BD45" s="108">
        <v>3.2</v>
      </c>
      <c r="BE45" s="108">
        <v>4.2</v>
      </c>
      <c r="BF45" s="108">
        <v>4.2</v>
      </c>
    </row>
    <row r="46" spans="1:93" x14ac:dyDescent="0.3">
      <c r="A46" s="9"/>
      <c r="B46" t="s">
        <v>143</v>
      </c>
      <c r="C46" s="95">
        <v>11</v>
      </c>
      <c r="D46" s="105">
        <v>186</v>
      </c>
      <c r="E46" s="106">
        <v>5.2115029600000001E-2</v>
      </c>
      <c r="F46" s="96">
        <v>2.7875863099999999E-2</v>
      </c>
      <c r="G46" s="96">
        <v>9.7431110900000006E-2</v>
      </c>
      <c r="H46" s="96">
        <v>5.1190036600000002E-2</v>
      </c>
      <c r="I46" s="98">
        <v>5.9139784899999999E-2</v>
      </c>
      <c r="J46" s="96">
        <v>3.2751622500000001E-2</v>
      </c>
      <c r="K46" s="96">
        <v>0.10678903519999999</v>
      </c>
      <c r="L46" s="96">
        <v>0.5366151817</v>
      </c>
      <c r="M46" s="96">
        <v>0.28703066030000002</v>
      </c>
      <c r="N46" s="96">
        <v>1.0032233245</v>
      </c>
      <c r="O46" s="105">
        <v>11</v>
      </c>
      <c r="P46" s="105">
        <v>181</v>
      </c>
      <c r="Q46" s="106">
        <v>5.5201466400000003E-2</v>
      </c>
      <c r="R46" s="96">
        <v>2.9461679099999999E-2</v>
      </c>
      <c r="S46" s="96">
        <v>0.1034293355</v>
      </c>
      <c r="T46" s="96">
        <v>8.9430615099999999E-2</v>
      </c>
      <c r="U46" s="98">
        <v>6.07734807E-2</v>
      </c>
      <c r="V46" s="96">
        <v>3.36563634E-2</v>
      </c>
      <c r="W46" s="96">
        <v>0.1097390085</v>
      </c>
      <c r="X46" s="96">
        <v>0.58036001709999996</v>
      </c>
      <c r="Y46" s="96">
        <v>0.30974504320000001</v>
      </c>
      <c r="Z46" s="96">
        <v>1.0874031946</v>
      </c>
      <c r="AA46" s="105">
        <v>21</v>
      </c>
      <c r="AB46" s="105">
        <v>192</v>
      </c>
      <c r="AC46" s="106">
        <v>0.10210139880000001</v>
      </c>
      <c r="AD46" s="96">
        <v>6.3456556499999997E-2</v>
      </c>
      <c r="AE46" s="96">
        <v>0.16428082799999999</v>
      </c>
      <c r="AF46" s="96">
        <v>0.8372726305</v>
      </c>
      <c r="AG46" s="98">
        <v>0.109375</v>
      </c>
      <c r="AH46" s="96">
        <v>7.1313320900000005E-2</v>
      </c>
      <c r="AI46" s="96">
        <v>0.1677511364</v>
      </c>
      <c r="AJ46" s="96">
        <v>0.95138262659999995</v>
      </c>
      <c r="AK46" s="96">
        <v>0.59128930749999997</v>
      </c>
      <c r="AL46" s="96">
        <v>1.5307716385000001</v>
      </c>
      <c r="AM46" s="96">
        <v>0.1154729208</v>
      </c>
      <c r="AN46" s="96">
        <v>1.8496138866</v>
      </c>
      <c r="AO46" s="96">
        <v>0.86004612400000002</v>
      </c>
      <c r="AP46" s="96">
        <v>3.9777768120000001</v>
      </c>
      <c r="AQ46" s="96">
        <v>0.89646431500000001</v>
      </c>
      <c r="AR46" s="96">
        <v>1.0592235447</v>
      </c>
      <c r="AS46" s="96">
        <v>0.44527845840000002</v>
      </c>
      <c r="AT46" s="96">
        <v>2.5196694263000001</v>
      </c>
      <c r="AU46" s="95" t="s">
        <v>28</v>
      </c>
      <c r="AV46" s="95" t="s">
        <v>28</v>
      </c>
      <c r="AW46" s="95" t="s">
        <v>28</v>
      </c>
      <c r="AX46" s="95" t="s">
        <v>28</v>
      </c>
      <c r="AY46" s="95" t="s">
        <v>28</v>
      </c>
      <c r="AZ46" s="95" t="s">
        <v>28</v>
      </c>
      <c r="BA46" s="95" t="s">
        <v>28</v>
      </c>
      <c r="BB46" s="95" t="s">
        <v>28</v>
      </c>
      <c r="BC46" s="107" t="s">
        <v>28</v>
      </c>
      <c r="BD46" s="108">
        <v>2.2000000000000002</v>
      </c>
      <c r="BE46" s="108">
        <v>2.2000000000000002</v>
      </c>
      <c r="BF46" s="108">
        <v>4.2</v>
      </c>
    </row>
    <row r="47" spans="1:93" x14ac:dyDescent="0.3">
      <c r="A47" s="9"/>
      <c r="B47" t="s">
        <v>145</v>
      </c>
      <c r="C47" s="95">
        <v>105</v>
      </c>
      <c r="D47" s="105">
        <v>571</v>
      </c>
      <c r="E47" s="106">
        <v>0.1583844918</v>
      </c>
      <c r="F47" s="96">
        <v>0.11993290249999999</v>
      </c>
      <c r="G47" s="96">
        <v>0.20916401370000001</v>
      </c>
      <c r="H47" s="96">
        <v>5.6663950000000003E-4</v>
      </c>
      <c r="I47" s="98">
        <v>0.1838879159</v>
      </c>
      <c r="J47" s="96">
        <v>0.1518743478</v>
      </c>
      <c r="K47" s="96">
        <v>0.2226496187</v>
      </c>
      <c r="L47" s="96">
        <v>1.6308447579000001</v>
      </c>
      <c r="M47" s="96">
        <v>1.2349185389999999</v>
      </c>
      <c r="N47" s="96">
        <v>2.1537085566999998</v>
      </c>
      <c r="O47" s="105">
        <v>94</v>
      </c>
      <c r="P47" s="105">
        <v>606</v>
      </c>
      <c r="Q47" s="106">
        <v>0.13982125009999999</v>
      </c>
      <c r="R47" s="96">
        <v>0.1050938433</v>
      </c>
      <c r="S47" s="96">
        <v>0.1860240463</v>
      </c>
      <c r="T47" s="96">
        <v>8.1745250999999998E-3</v>
      </c>
      <c r="U47" s="98">
        <v>0.15511551160000001</v>
      </c>
      <c r="V47" s="96">
        <v>0.126724473</v>
      </c>
      <c r="W47" s="96">
        <v>0.18986720839999999</v>
      </c>
      <c r="X47" s="96">
        <v>1.4700091931000001</v>
      </c>
      <c r="Y47" s="96">
        <v>1.1049029795</v>
      </c>
      <c r="Z47" s="96">
        <v>1.9557617890000001</v>
      </c>
      <c r="AA47" s="105">
        <v>122</v>
      </c>
      <c r="AB47" s="105">
        <v>553</v>
      </c>
      <c r="AC47" s="106">
        <v>0.20434616680000001</v>
      </c>
      <c r="AD47" s="96">
        <v>0.1568885243</v>
      </c>
      <c r="AE47" s="96">
        <v>0.26615940240000002</v>
      </c>
      <c r="AF47" s="96">
        <v>1.786968E-6</v>
      </c>
      <c r="AG47" s="98">
        <v>0.2206148282</v>
      </c>
      <c r="AH47" s="96">
        <v>0.1847440809</v>
      </c>
      <c r="AI47" s="96">
        <v>0.2634504023</v>
      </c>
      <c r="AJ47" s="96">
        <v>1.9041011688</v>
      </c>
      <c r="AK47" s="96">
        <v>1.4618900234000001</v>
      </c>
      <c r="AL47" s="96">
        <v>2.4800779833000002</v>
      </c>
      <c r="AM47" s="96">
        <v>2.99308665E-2</v>
      </c>
      <c r="AN47" s="96">
        <v>1.4614814745</v>
      </c>
      <c r="AO47" s="96">
        <v>1.0375745533</v>
      </c>
      <c r="AP47" s="96">
        <v>2.0585779533999999</v>
      </c>
      <c r="AQ47" s="96">
        <v>0.488056881</v>
      </c>
      <c r="AR47" s="96">
        <v>0.88279634240000004</v>
      </c>
      <c r="AS47" s="96">
        <v>0.62062678149999995</v>
      </c>
      <c r="AT47" s="96">
        <v>1.2557134262</v>
      </c>
      <c r="AU47" s="95">
        <v>1</v>
      </c>
      <c r="AV47" s="95" t="s">
        <v>28</v>
      </c>
      <c r="AW47" s="95">
        <v>3</v>
      </c>
      <c r="AX47" s="95" t="s">
        <v>28</v>
      </c>
      <c r="AY47" s="95" t="s">
        <v>28</v>
      </c>
      <c r="AZ47" s="95" t="s">
        <v>28</v>
      </c>
      <c r="BA47" s="95" t="s">
        <v>28</v>
      </c>
      <c r="BB47" s="95" t="s">
        <v>28</v>
      </c>
      <c r="BC47" s="107" t="s">
        <v>443</v>
      </c>
      <c r="BD47" s="108">
        <v>21</v>
      </c>
      <c r="BE47" s="108">
        <v>18.8</v>
      </c>
      <c r="BF47" s="108">
        <v>24.4</v>
      </c>
      <c r="BQ47" s="46"/>
      <c r="CO47" s="4"/>
    </row>
    <row r="48" spans="1:93" x14ac:dyDescent="0.3">
      <c r="A48" s="9"/>
      <c r="B48" t="s">
        <v>97</v>
      </c>
      <c r="C48" s="95">
        <v>27</v>
      </c>
      <c r="D48" s="105">
        <v>414</v>
      </c>
      <c r="E48" s="106">
        <v>5.98724271E-2</v>
      </c>
      <c r="F48" s="96">
        <v>3.8966249799999998E-2</v>
      </c>
      <c r="G48" s="96">
        <v>9.1995189199999994E-2</v>
      </c>
      <c r="H48" s="96">
        <v>2.7296864800000001E-2</v>
      </c>
      <c r="I48" s="98">
        <v>6.5217391299999997E-2</v>
      </c>
      <c r="J48" s="96">
        <v>4.4724923799999997E-2</v>
      </c>
      <c r="K48" s="96">
        <v>9.5099281600000002E-2</v>
      </c>
      <c r="L48" s="96">
        <v>0.61649112660000005</v>
      </c>
      <c r="M48" s="96">
        <v>0.4012255461</v>
      </c>
      <c r="N48" s="96">
        <v>0.94725102329999999</v>
      </c>
      <c r="O48" s="105">
        <v>28</v>
      </c>
      <c r="P48" s="105">
        <v>484</v>
      </c>
      <c r="Q48" s="106">
        <v>5.2448777000000002E-2</v>
      </c>
      <c r="R48" s="96">
        <v>3.4351761199999997E-2</v>
      </c>
      <c r="S48" s="96">
        <v>8.0079568200000006E-2</v>
      </c>
      <c r="T48" s="96">
        <v>5.8347436000000001E-3</v>
      </c>
      <c r="U48" s="98">
        <v>5.7851239700000001E-2</v>
      </c>
      <c r="V48" s="96">
        <v>3.9943921399999999E-2</v>
      </c>
      <c r="W48" s="96">
        <v>8.3786614199999998E-2</v>
      </c>
      <c r="X48" s="96">
        <v>0.55141964659999998</v>
      </c>
      <c r="Y48" s="96">
        <v>0.3611568684</v>
      </c>
      <c r="Z48" s="96">
        <v>0.84191566949999996</v>
      </c>
      <c r="AA48" s="105">
        <v>47</v>
      </c>
      <c r="AB48" s="105">
        <v>509</v>
      </c>
      <c r="AC48" s="106">
        <v>9.0078631699999995E-2</v>
      </c>
      <c r="AD48" s="96">
        <v>6.3484730700000006E-2</v>
      </c>
      <c r="AE48" s="96">
        <v>0.1278127795</v>
      </c>
      <c r="AF48" s="96">
        <v>0.32659578589999999</v>
      </c>
      <c r="AG48" s="98">
        <v>9.2337917500000005E-2</v>
      </c>
      <c r="AH48" s="96">
        <v>6.93776475E-2</v>
      </c>
      <c r="AI48" s="96">
        <v>0.12289680190000001</v>
      </c>
      <c r="AJ48" s="96">
        <v>0.83935427139999996</v>
      </c>
      <c r="AK48" s="96">
        <v>0.59155183519999999</v>
      </c>
      <c r="AL48" s="96">
        <v>1.1909617232</v>
      </c>
      <c r="AM48" s="96">
        <v>4.0375404199999999E-2</v>
      </c>
      <c r="AN48" s="96">
        <v>1.7174591462</v>
      </c>
      <c r="AO48" s="96">
        <v>1.0240092866999999</v>
      </c>
      <c r="AP48" s="96">
        <v>2.8805070002000002</v>
      </c>
      <c r="AQ48" s="96">
        <v>0.65089989609999999</v>
      </c>
      <c r="AR48" s="96">
        <v>0.87600886659999999</v>
      </c>
      <c r="AS48" s="96">
        <v>0.49373731370000001</v>
      </c>
      <c r="AT48" s="96">
        <v>1.5542506372</v>
      </c>
      <c r="AU48" s="95" t="s">
        <v>28</v>
      </c>
      <c r="AV48" s="95" t="s">
        <v>28</v>
      </c>
      <c r="AW48" s="95" t="s">
        <v>28</v>
      </c>
      <c r="AX48" s="95" t="s">
        <v>28</v>
      </c>
      <c r="AY48" s="95" t="s">
        <v>28</v>
      </c>
      <c r="AZ48" s="95" t="s">
        <v>28</v>
      </c>
      <c r="BA48" s="95" t="s">
        <v>28</v>
      </c>
      <c r="BB48" s="95" t="s">
        <v>28</v>
      </c>
      <c r="BC48" s="107" t="s">
        <v>28</v>
      </c>
      <c r="BD48" s="108">
        <v>5.4</v>
      </c>
      <c r="BE48" s="108">
        <v>5.6</v>
      </c>
      <c r="BF48" s="108">
        <v>9.4</v>
      </c>
    </row>
    <row r="49" spans="1:93" x14ac:dyDescent="0.3">
      <c r="A49" s="9"/>
      <c r="B49" t="s">
        <v>144</v>
      </c>
      <c r="C49" s="95">
        <v>119</v>
      </c>
      <c r="D49" s="105">
        <v>506</v>
      </c>
      <c r="E49" s="106">
        <v>0.1997127628</v>
      </c>
      <c r="F49" s="96">
        <v>0.1521193548</v>
      </c>
      <c r="G49" s="96">
        <v>0.2621966657</v>
      </c>
      <c r="H49" s="96">
        <v>2.092716E-7</v>
      </c>
      <c r="I49" s="98">
        <v>0.23517786560000001</v>
      </c>
      <c r="J49" s="96">
        <v>0.19650197829999999</v>
      </c>
      <c r="K49" s="96">
        <v>0.2814660135</v>
      </c>
      <c r="L49" s="96">
        <v>2.0563914335</v>
      </c>
      <c r="M49" s="96">
        <v>1.566334238</v>
      </c>
      <c r="N49" s="96">
        <v>2.6997722613000001</v>
      </c>
      <c r="O49" s="105">
        <v>107</v>
      </c>
      <c r="P49" s="105">
        <v>486</v>
      </c>
      <c r="Q49" s="106">
        <v>0.190099094</v>
      </c>
      <c r="R49" s="96">
        <v>0.14420082309999999</v>
      </c>
      <c r="S49" s="96">
        <v>0.25060651360000002</v>
      </c>
      <c r="T49" s="96">
        <v>9.0484231999999999E-7</v>
      </c>
      <c r="U49" s="98">
        <v>0.22016460909999999</v>
      </c>
      <c r="V49" s="96">
        <v>0.18216240410000001</v>
      </c>
      <c r="W49" s="96">
        <v>0.26609472639999998</v>
      </c>
      <c r="X49" s="96">
        <v>1.9986047583</v>
      </c>
      <c r="Y49" s="96">
        <v>1.5160537861000001</v>
      </c>
      <c r="Z49" s="96">
        <v>2.6347488568999999</v>
      </c>
      <c r="AA49" s="105">
        <v>106</v>
      </c>
      <c r="AB49" s="105">
        <v>566</v>
      </c>
      <c r="AC49" s="106">
        <v>0.17229082279999999</v>
      </c>
      <c r="AD49" s="96">
        <v>0.1309147225</v>
      </c>
      <c r="AE49" s="96">
        <v>0.22674399819999999</v>
      </c>
      <c r="AF49" s="96">
        <v>7.2939209999999997E-4</v>
      </c>
      <c r="AG49" s="98">
        <v>0.1872791519</v>
      </c>
      <c r="AH49" s="96">
        <v>0.15481514060000001</v>
      </c>
      <c r="AI49" s="96">
        <v>0.22655071469999999</v>
      </c>
      <c r="AJ49" s="96">
        <v>1.6054089109</v>
      </c>
      <c r="AK49" s="96">
        <v>1.2198656825</v>
      </c>
      <c r="AL49" s="96">
        <v>2.1128045554999999</v>
      </c>
      <c r="AM49" s="96">
        <v>0.5744062499</v>
      </c>
      <c r="AN49" s="96">
        <v>0.90632111479999999</v>
      </c>
      <c r="AO49" s="96">
        <v>0.64297081320000005</v>
      </c>
      <c r="AP49" s="96">
        <v>1.2775353813999999</v>
      </c>
      <c r="AQ49" s="96">
        <v>0.77636531909999995</v>
      </c>
      <c r="AR49" s="96">
        <v>0.95186252169999996</v>
      </c>
      <c r="AS49" s="96">
        <v>0.6772352344</v>
      </c>
      <c r="AT49" s="96">
        <v>1.3378545802999999</v>
      </c>
      <c r="AU49" s="95">
        <v>1</v>
      </c>
      <c r="AV49" s="95">
        <v>2</v>
      </c>
      <c r="AW49" s="95">
        <v>3</v>
      </c>
      <c r="AX49" s="95" t="s">
        <v>28</v>
      </c>
      <c r="AY49" s="95" t="s">
        <v>28</v>
      </c>
      <c r="AZ49" s="95" t="s">
        <v>28</v>
      </c>
      <c r="BA49" s="95" t="s">
        <v>28</v>
      </c>
      <c r="BB49" s="95" t="s">
        <v>28</v>
      </c>
      <c r="BC49" s="107" t="s">
        <v>229</v>
      </c>
      <c r="BD49" s="108">
        <v>23.8</v>
      </c>
      <c r="BE49" s="108">
        <v>21.4</v>
      </c>
      <c r="BF49" s="108">
        <v>21.2</v>
      </c>
      <c r="BQ49" s="46"/>
    </row>
    <row r="50" spans="1:93" x14ac:dyDescent="0.3">
      <c r="A50" s="9"/>
      <c r="B50" t="s">
        <v>146</v>
      </c>
      <c r="C50" s="95">
        <v>109</v>
      </c>
      <c r="D50" s="105">
        <v>503</v>
      </c>
      <c r="E50" s="106">
        <v>0.17827296479999999</v>
      </c>
      <c r="F50" s="96">
        <v>0.13534460670000001</v>
      </c>
      <c r="G50" s="96">
        <v>0.23481726210000001</v>
      </c>
      <c r="H50" s="96">
        <v>1.5517100000000001E-5</v>
      </c>
      <c r="I50" s="98">
        <v>0.21669980119999999</v>
      </c>
      <c r="J50" s="96">
        <v>0.17960904</v>
      </c>
      <c r="K50" s="96">
        <v>0.26145011309999999</v>
      </c>
      <c r="L50" s="96">
        <v>1.8356312966999999</v>
      </c>
      <c r="M50" s="96">
        <v>1.3936089307999999</v>
      </c>
      <c r="N50" s="96">
        <v>2.4178535189999999</v>
      </c>
      <c r="O50" s="105">
        <v>116</v>
      </c>
      <c r="P50" s="105">
        <v>496</v>
      </c>
      <c r="Q50" s="106">
        <v>0.20763458100000001</v>
      </c>
      <c r="R50" s="96">
        <v>0.15827819030000001</v>
      </c>
      <c r="S50" s="96">
        <v>0.27238193189999999</v>
      </c>
      <c r="T50" s="96">
        <v>1.7272044000000002E-8</v>
      </c>
      <c r="U50" s="98">
        <v>0.23387096769999999</v>
      </c>
      <c r="V50" s="96">
        <v>0.19495942420000001</v>
      </c>
      <c r="W50" s="96">
        <v>0.28054878480000001</v>
      </c>
      <c r="X50" s="96">
        <v>2.1829639108999999</v>
      </c>
      <c r="Y50" s="96">
        <v>1.664056033</v>
      </c>
      <c r="Z50" s="96">
        <v>2.8636844803999999</v>
      </c>
      <c r="AA50" s="105">
        <v>82</v>
      </c>
      <c r="AB50" s="105">
        <v>466</v>
      </c>
      <c r="AC50" s="106">
        <v>0.15838669420000001</v>
      </c>
      <c r="AD50" s="96">
        <v>0.11806698910000001</v>
      </c>
      <c r="AE50" s="96">
        <v>0.21247552010000001</v>
      </c>
      <c r="AF50" s="96">
        <v>9.4117281000000007E-3</v>
      </c>
      <c r="AG50" s="98">
        <v>0.17596566520000001</v>
      </c>
      <c r="AH50" s="96">
        <v>0.14171912110000001</v>
      </c>
      <c r="AI50" s="96">
        <v>0.21848791540000001</v>
      </c>
      <c r="AJ50" s="96">
        <v>1.4758499971000001</v>
      </c>
      <c r="AK50" s="96">
        <v>1.1001502769</v>
      </c>
      <c r="AL50" s="96">
        <v>1.9798506254999999</v>
      </c>
      <c r="AM50" s="96">
        <v>0.13482194019999999</v>
      </c>
      <c r="AN50" s="96">
        <v>0.76281462099999997</v>
      </c>
      <c r="AO50" s="96">
        <v>0.53494038160000001</v>
      </c>
      <c r="AP50" s="96">
        <v>1.0877588719</v>
      </c>
      <c r="AQ50" s="96">
        <v>0.37809735680000001</v>
      </c>
      <c r="AR50" s="96">
        <v>1.1647003305000001</v>
      </c>
      <c r="AS50" s="96">
        <v>0.8298035923</v>
      </c>
      <c r="AT50" s="96">
        <v>1.6347565525000001</v>
      </c>
      <c r="AU50" s="95">
        <v>1</v>
      </c>
      <c r="AV50" s="95">
        <v>2</v>
      </c>
      <c r="AW50" s="95" t="s">
        <v>28</v>
      </c>
      <c r="AX50" s="95" t="s">
        <v>28</v>
      </c>
      <c r="AY50" s="95" t="s">
        <v>28</v>
      </c>
      <c r="AZ50" s="95" t="s">
        <v>28</v>
      </c>
      <c r="BA50" s="95" t="s">
        <v>28</v>
      </c>
      <c r="BB50" s="95" t="s">
        <v>28</v>
      </c>
      <c r="BC50" s="107" t="s">
        <v>438</v>
      </c>
      <c r="BD50" s="108">
        <v>21.8</v>
      </c>
      <c r="BE50" s="108">
        <v>23.2</v>
      </c>
      <c r="BF50" s="108">
        <v>16.399999999999999</v>
      </c>
    </row>
    <row r="51" spans="1:93" x14ac:dyDescent="0.3">
      <c r="A51" s="9"/>
      <c r="B51" t="s">
        <v>147</v>
      </c>
      <c r="C51" s="95">
        <v>124</v>
      </c>
      <c r="D51" s="105">
        <v>496</v>
      </c>
      <c r="E51" s="106">
        <v>0.2034594274</v>
      </c>
      <c r="F51" s="96">
        <v>0.15517358010000001</v>
      </c>
      <c r="G51" s="96">
        <v>0.26677053249999999</v>
      </c>
      <c r="H51" s="96">
        <v>8.7889454999999997E-8</v>
      </c>
      <c r="I51" s="98">
        <v>0.25</v>
      </c>
      <c r="J51" s="96">
        <v>0.20965240730000001</v>
      </c>
      <c r="K51" s="96">
        <v>0.29811248439999999</v>
      </c>
      <c r="L51" s="96">
        <v>2.0949698845000002</v>
      </c>
      <c r="M51" s="96">
        <v>1.5977828177</v>
      </c>
      <c r="N51" s="96">
        <v>2.7468682029</v>
      </c>
      <c r="O51" s="105">
        <v>91</v>
      </c>
      <c r="P51" s="105">
        <v>479</v>
      </c>
      <c r="Q51" s="106">
        <v>0.16276617709999999</v>
      </c>
      <c r="R51" s="96">
        <v>0.12176701349999999</v>
      </c>
      <c r="S51" s="96">
        <v>0.2175698298</v>
      </c>
      <c r="T51" s="96">
        <v>2.8537940000000002E-4</v>
      </c>
      <c r="U51" s="98">
        <v>0.18997912319999999</v>
      </c>
      <c r="V51" s="96">
        <v>0.15469479880000001</v>
      </c>
      <c r="W51" s="96">
        <v>0.23331144640000001</v>
      </c>
      <c r="X51" s="96">
        <v>1.7112404336</v>
      </c>
      <c r="Y51" s="96">
        <v>1.2801961727</v>
      </c>
      <c r="Z51" s="96">
        <v>2.2874180411</v>
      </c>
      <c r="AA51" s="105">
        <v>162</v>
      </c>
      <c r="AB51" s="105">
        <v>469</v>
      </c>
      <c r="AC51" s="106">
        <v>0.30501059940000003</v>
      </c>
      <c r="AD51" s="96">
        <v>0.2376675949</v>
      </c>
      <c r="AE51" s="96">
        <v>0.39143521349999999</v>
      </c>
      <c r="AF51" s="96">
        <v>2.2804270000000001E-16</v>
      </c>
      <c r="AG51" s="98">
        <v>0.34541577829999998</v>
      </c>
      <c r="AH51" s="96">
        <v>0.29611844669999998</v>
      </c>
      <c r="AI51" s="96">
        <v>0.40292005180000001</v>
      </c>
      <c r="AJ51" s="96">
        <v>2.8420941191</v>
      </c>
      <c r="AK51" s="96">
        <v>2.2145908206999998</v>
      </c>
      <c r="AL51" s="96">
        <v>3.6474001906</v>
      </c>
      <c r="AM51" s="96">
        <v>2.4191969999999999E-4</v>
      </c>
      <c r="AN51" s="96">
        <v>1.8739188010000001</v>
      </c>
      <c r="AO51" s="96">
        <v>1.3400302308000001</v>
      </c>
      <c r="AP51" s="96">
        <v>2.6205167554000002</v>
      </c>
      <c r="AQ51" s="96">
        <v>0.21229258179999999</v>
      </c>
      <c r="AR51" s="96">
        <v>0.79999329190000001</v>
      </c>
      <c r="AS51" s="96">
        <v>0.56337542780000005</v>
      </c>
      <c r="AT51" s="96">
        <v>1.1359907363999999</v>
      </c>
      <c r="AU51" s="95">
        <v>1</v>
      </c>
      <c r="AV51" s="95">
        <v>2</v>
      </c>
      <c r="AW51" s="95">
        <v>3</v>
      </c>
      <c r="AX51" s="95" t="s">
        <v>28</v>
      </c>
      <c r="AY51" s="95" t="s">
        <v>228</v>
      </c>
      <c r="AZ51" s="95" t="s">
        <v>28</v>
      </c>
      <c r="BA51" s="95" t="s">
        <v>28</v>
      </c>
      <c r="BB51" s="95" t="s">
        <v>28</v>
      </c>
      <c r="BC51" s="107" t="s">
        <v>437</v>
      </c>
      <c r="BD51" s="108">
        <v>24.8</v>
      </c>
      <c r="BE51" s="108">
        <v>18.2</v>
      </c>
      <c r="BF51" s="108">
        <v>32.4</v>
      </c>
      <c r="BQ51" s="46"/>
      <c r="CC51" s="4"/>
      <c r="CO51" s="4"/>
    </row>
    <row r="52" spans="1:93" s="3" customFormat="1" x14ac:dyDescent="0.3">
      <c r="A52" s="9"/>
      <c r="B52" s="3" t="s">
        <v>82</v>
      </c>
      <c r="C52" s="101">
        <v>35</v>
      </c>
      <c r="D52" s="102">
        <v>875</v>
      </c>
      <c r="E52" s="97">
        <v>3.8207238499999997E-2</v>
      </c>
      <c r="F52" s="103">
        <v>2.5943988099999999E-2</v>
      </c>
      <c r="G52" s="103">
        <v>5.6267103700000001E-2</v>
      </c>
      <c r="H52" s="103">
        <v>2.3164666000000002E-6</v>
      </c>
      <c r="I52" s="104">
        <v>0.04</v>
      </c>
      <c r="J52" s="103">
        <v>2.8719751000000002E-2</v>
      </c>
      <c r="K52" s="103">
        <v>5.5710789400000002E-2</v>
      </c>
      <c r="L52" s="103">
        <v>0.39341019970000002</v>
      </c>
      <c r="M52" s="103">
        <v>0.26713863539999999</v>
      </c>
      <c r="N52" s="103">
        <v>0.57936803100000001</v>
      </c>
      <c r="O52" s="102">
        <v>34</v>
      </c>
      <c r="P52" s="102">
        <v>793</v>
      </c>
      <c r="Q52" s="97">
        <v>4.28915162E-2</v>
      </c>
      <c r="R52" s="103">
        <v>2.8962442800000002E-2</v>
      </c>
      <c r="S52" s="103">
        <v>6.3519578600000001E-2</v>
      </c>
      <c r="T52" s="103">
        <v>7.0319800000000004E-5</v>
      </c>
      <c r="U52" s="104">
        <v>4.2875157599999998E-2</v>
      </c>
      <c r="V52" s="103">
        <v>3.06355632E-2</v>
      </c>
      <c r="W52" s="103">
        <v>6.0004744399999997E-2</v>
      </c>
      <c r="X52" s="103">
        <v>0.45093948919999999</v>
      </c>
      <c r="Y52" s="103">
        <v>0.30449632760000001</v>
      </c>
      <c r="Z52" s="103">
        <v>0.66781239879999998</v>
      </c>
      <c r="AA52" s="102">
        <v>35</v>
      </c>
      <c r="AB52" s="102">
        <v>738</v>
      </c>
      <c r="AC52" s="97">
        <v>4.8498465099999999E-2</v>
      </c>
      <c r="AD52" s="103">
        <v>3.28817837E-2</v>
      </c>
      <c r="AE52" s="103">
        <v>7.1532041699999993E-2</v>
      </c>
      <c r="AF52" s="103">
        <v>6.1781300000000004E-5</v>
      </c>
      <c r="AG52" s="104">
        <v>4.7425474299999999E-2</v>
      </c>
      <c r="AH52" s="103">
        <v>3.4051195300000003E-2</v>
      </c>
      <c r="AI52" s="103">
        <v>6.6052765200000002E-2</v>
      </c>
      <c r="AJ52" s="103">
        <v>0.45190954929999999</v>
      </c>
      <c r="AK52" s="103">
        <v>0.30639303740000001</v>
      </c>
      <c r="AL52" s="103">
        <v>0.66653681980000001</v>
      </c>
      <c r="AM52" s="103">
        <v>0.64371877659999999</v>
      </c>
      <c r="AN52" s="103">
        <v>1.1307239621</v>
      </c>
      <c r="AO52" s="103">
        <v>0.67181066710000004</v>
      </c>
      <c r="AP52" s="103">
        <v>1.9031205385000001</v>
      </c>
      <c r="AQ52" s="103">
        <v>0.66223952009999998</v>
      </c>
      <c r="AR52" s="103">
        <v>1.1226018396999999</v>
      </c>
      <c r="AS52" s="103">
        <v>0.66814380240000004</v>
      </c>
      <c r="AT52" s="103">
        <v>1.8861731351</v>
      </c>
      <c r="AU52" s="101">
        <v>1</v>
      </c>
      <c r="AV52" s="101">
        <v>2</v>
      </c>
      <c r="AW52" s="101">
        <v>3</v>
      </c>
      <c r="AX52" s="101" t="s">
        <v>28</v>
      </c>
      <c r="AY52" s="101" t="s">
        <v>28</v>
      </c>
      <c r="AZ52" s="101" t="s">
        <v>28</v>
      </c>
      <c r="BA52" s="101" t="s">
        <v>28</v>
      </c>
      <c r="BB52" s="101" t="s">
        <v>28</v>
      </c>
      <c r="BC52" s="99" t="s">
        <v>229</v>
      </c>
      <c r="BD52" s="100">
        <v>7</v>
      </c>
      <c r="BE52" s="100">
        <v>6.8</v>
      </c>
      <c r="BF52" s="100">
        <v>7</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5">
        <v>48</v>
      </c>
      <c r="D53" s="105">
        <v>925</v>
      </c>
      <c r="E53" s="106">
        <v>5.0403876600000001E-2</v>
      </c>
      <c r="F53" s="96">
        <v>3.5554530399999999E-2</v>
      </c>
      <c r="G53" s="96">
        <v>7.1455050899999997E-2</v>
      </c>
      <c r="H53" s="96">
        <v>2.302672E-4</v>
      </c>
      <c r="I53" s="98">
        <v>5.1891891900000001E-2</v>
      </c>
      <c r="J53" s="96">
        <v>3.9105617199999998E-2</v>
      </c>
      <c r="K53" s="96">
        <v>6.8858865699999994E-2</v>
      </c>
      <c r="L53" s="96">
        <v>0.5189958751</v>
      </c>
      <c r="M53" s="96">
        <v>0.3660959406</v>
      </c>
      <c r="N53" s="96">
        <v>0.73575445269999995</v>
      </c>
      <c r="O53" s="105">
        <v>70</v>
      </c>
      <c r="P53" s="105">
        <v>970</v>
      </c>
      <c r="Q53" s="106">
        <v>7.1456356900000004E-2</v>
      </c>
      <c r="R53" s="96">
        <v>5.2370086000000003E-2</v>
      </c>
      <c r="S53" s="96">
        <v>9.7498616699999999E-2</v>
      </c>
      <c r="T53" s="96">
        <v>7.1245160500000002E-2</v>
      </c>
      <c r="U53" s="98">
        <v>7.2164948500000006E-2</v>
      </c>
      <c r="V53" s="96">
        <v>5.7093709600000001E-2</v>
      </c>
      <c r="W53" s="96">
        <v>9.1214598199999997E-2</v>
      </c>
      <c r="X53" s="96">
        <v>0.75125563139999996</v>
      </c>
      <c r="Y53" s="96">
        <v>0.55059232979999995</v>
      </c>
      <c r="Z53" s="96">
        <v>1.0250506465</v>
      </c>
      <c r="AA53" s="105">
        <v>57</v>
      </c>
      <c r="AB53" s="105">
        <v>883</v>
      </c>
      <c r="AC53" s="106">
        <v>6.7200683400000003E-2</v>
      </c>
      <c r="AD53" s="96">
        <v>4.8173740200000002E-2</v>
      </c>
      <c r="AE53" s="96">
        <v>9.3742604199999996E-2</v>
      </c>
      <c r="AF53" s="96">
        <v>5.8451626999999999E-3</v>
      </c>
      <c r="AG53" s="98">
        <v>6.4552661400000003E-2</v>
      </c>
      <c r="AH53" s="96">
        <v>4.9793167399999998E-2</v>
      </c>
      <c r="AI53" s="96">
        <v>8.36871062E-2</v>
      </c>
      <c r="AJ53" s="96">
        <v>0.62617714790000001</v>
      </c>
      <c r="AK53" s="96">
        <v>0.44888375650000001</v>
      </c>
      <c r="AL53" s="96">
        <v>0.87349523100000004</v>
      </c>
      <c r="AM53" s="96">
        <v>0.77241936249999998</v>
      </c>
      <c r="AN53" s="96">
        <v>0.94044373910000001</v>
      </c>
      <c r="AO53" s="96">
        <v>0.62031393410000002</v>
      </c>
      <c r="AP53" s="96">
        <v>1.4257851998</v>
      </c>
      <c r="AQ53" s="96">
        <v>0.1103536374</v>
      </c>
      <c r="AR53" s="96">
        <v>1.4176758155</v>
      </c>
      <c r="AS53" s="96">
        <v>0.92364238700000001</v>
      </c>
      <c r="AT53" s="96">
        <v>2.1759554844000002</v>
      </c>
      <c r="AU53" s="95">
        <v>1</v>
      </c>
      <c r="AV53" s="95" t="s">
        <v>28</v>
      </c>
      <c r="AW53" s="95" t="s">
        <v>28</v>
      </c>
      <c r="AX53" s="95" t="s">
        <v>28</v>
      </c>
      <c r="AY53" s="95" t="s">
        <v>28</v>
      </c>
      <c r="AZ53" s="95" t="s">
        <v>28</v>
      </c>
      <c r="BA53" s="95" t="s">
        <v>28</v>
      </c>
      <c r="BB53" s="95" t="s">
        <v>28</v>
      </c>
      <c r="BC53" s="107">
        <v>-1</v>
      </c>
      <c r="BD53" s="108">
        <v>9.6</v>
      </c>
      <c r="BE53" s="108">
        <v>14</v>
      </c>
      <c r="BF53" s="108">
        <v>11.4</v>
      </c>
    </row>
    <row r="54" spans="1:93" x14ac:dyDescent="0.3">
      <c r="A54" s="9"/>
      <c r="B54" t="s">
        <v>81</v>
      </c>
      <c r="C54" s="95">
        <v>22</v>
      </c>
      <c r="D54" s="105">
        <v>615</v>
      </c>
      <c r="E54" s="106">
        <v>3.4228000000000001E-2</v>
      </c>
      <c r="F54" s="96">
        <v>2.1528547499999998E-2</v>
      </c>
      <c r="G54" s="96">
        <v>5.4418719099999999E-2</v>
      </c>
      <c r="H54" s="96">
        <v>1.0414000000000001E-5</v>
      </c>
      <c r="I54" s="98">
        <v>3.57723577E-2</v>
      </c>
      <c r="J54" s="96">
        <v>2.35543317E-2</v>
      </c>
      <c r="K54" s="96">
        <v>5.43280784E-2</v>
      </c>
      <c r="L54" s="96">
        <v>0.35243699490000002</v>
      </c>
      <c r="M54" s="96">
        <v>0.22167396889999999</v>
      </c>
      <c r="N54" s="96">
        <v>0.56033568570000003</v>
      </c>
      <c r="O54" s="105">
        <v>29</v>
      </c>
      <c r="P54" s="105">
        <v>680</v>
      </c>
      <c r="Q54" s="106">
        <v>4.3544888599999998E-2</v>
      </c>
      <c r="R54" s="96">
        <v>2.8708443399999999E-2</v>
      </c>
      <c r="S54" s="96">
        <v>6.6048768199999996E-2</v>
      </c>
      <c r="T54" s="96">
        <v>2.371381E-4</v>
      </c>
      <c r="U54" s="98">
        <v>4.2647058799999998E-2</v>
      </c>
      <c r="V54" s="96">
        <v>2.96363644E-2</v>
      </c>
      <c r="W54" s="96">
        <v>6.1369593100000001E-2</v>
      </c>
      <c r="X54" s="96">
        <v>0.4578087133</v>
      </c>
      <c r="Y54" s="96">
        <v>0.30182590799999998</v>
      </c>
      <c r="Z54" s="96">
        <v>0.69440300639999997</v>
      </c>
      <c r="AA54" s="105">
        <v>30</v>
      </c>
      <c r="AB54" s="105">
        <v>723</v>
      </c>
      <c r="AC54" s="106">
        <v>4.2258337600000001E-2</v>
      </c>
      <c r="AD54" s="96">
        <v>2.8019578100000001E-2</v>
      </c>
      <c r="AE54" s="96">
        <v>6.3732833000000003E-2</v>
      </c>
      <c r="AF54" s="96">
        <v>8.7642216000000003E-6</v>
      </c>
      <c r="AG54" s="98">
        <v>4.1493775900000002E-2</v>
      </c>
      <c r="AH54" s="96">
        <v>2.9011856999999999E-2</v>
      </c>
      <c r="AI54" s="96">
        <v>5.9345854300000001E-2</v>
      </c>
      <c r="AJ54" s="96">
        <v>0.39376393119999997</v>
      </c>
      <c r="AK54" s="96">
        <v>0.26108692100000003</v>
      </c>
      <c r="AL54" s="96">
        <v>0.59386365640000005</v>
      </c>
      <c r="AM54" s="96">
        <v>0.91568750860000003</v>
      </c>
      <c r="AN54" s="96">
        <v>0.97045460220000002</v>
      </c>
      <c r="AO54" s="96">
        <v>0.55698393700000004</v>
      </c>
      <c r="AP54" s="96">
        <v>1.6908604942000001</v>
      </c>
      <c r="AQ54" s="96">
        <v>0.42756919970000001</v>
      </c>
      <c r="AR54" s="96">
        <v>1.2722007903999999</v>
      </c>
      <c r="AS54" s="96">
        <v>0.70186646750000004</v>
      </c>
      <c r="AT54" s="96">
        <v>2.3059868591999999</v>
      </c>
      <c r="AU54" s="95">
        <v>1</v>
      </c>
      <c r="AV54" s="95">
        <v>2</v>
      </c>
      <c r="AW54" s="95">
        <v>3</v>
      </c>
      <c r="AX54" s="95" t="s">
        <v>28</v>
      </c>
      <c r="AY54" s="95" t="s">
        <v>28</v>
      </c>
      <c r="AZ54" s="95" t="s">
        <v>28</v>
      </c>
      <c r="BA54" s="95" t="s">
        <v>28</v>
      </c>
      <c r="BB54" s="95" t="s">
        <v>28</v>
      </c>
      <c r="BC54" s="107" t="s">
        <v>229</v>
      </c>
      <c r="BD54" s="108">
        <v>4.4000000000000004</v>
      </c>
      <c r="BE54" s="108">
        <v>5.8</v>
      </c>
      <c r="BF54" s="108">
        <v>6</v>
      </c>
    </row>
    <row r="55" spans="1:93" x14ac:dyDescent="0.3">
      <c r="A55" s="9"/>
      <c r="B55" t="s">
        <v>86</v>
      </c>
      <c r="C55" s="95">
        <v>25</v>
      </c>
      <c r="D55" s="105">
        <v>583</v>
      </c>
      <c r="E55" s="106">
        <v>4.1892643E-2</v>
      </c>
      <c r="F55" s="96">
        <v>2.6891307699999999E-2</v>
      </c>
      <c r="G55" s="96">
        <v>6.5262483900000001E-2</v>
      </c>
      <c r="H55" s="96">
        <v>2.0124490000000001E-4</v>
      </c>
      <c r="I55" s="98">
        <v>4.2881646699999998E-2</v>
      </c>
      <c r="J55" s="96">
        <v>2.8975513800000002E-2</v>
      </c>
      <c r="K55" s="96">
        <v>6.3461708899999997E-2</v>
      </c>
      <c r="L55" s="96">
        <v>0.4313578709</v>
      </c>
      <c r="M55" s="96">
        <v>0.27689294390000002</v>
      </c>
      <c r="N55" s="96">
        <v>0.67199116810000004</v>
      </c>
      <c r="O55" s="105">
        <v>46</v>
      </c>
      <c r="P55" s="105">
        <v>700</v>
      </c>
      <c r="Q55" s="106">
        <v>6.6732887000000005E-2</v>
      </c>
      <c r="R55" s="96">
        <v>4.6840845399999997E-2</v>
      </c>
      <c r="S55" s="96">
        <v>9.5072541299999994E-2</v>
      </c>
      <c r="T55" s="96">
        <v>4.9705585199999999E-2</v>
      </c>
      <c r="U55" s="98">
        <v>6.57142857E-2</v>
      </c>
      <c r="V55" s="96">
        <v>4.9221740999999999E-2</v>
      </c>
      <c r="W55" s="96">
        <v>8.7732925700000006E-2</v>
      </c>
      <c r="X55" s="96">
        <v>0.70159548189999998</v>
      </c>
      <c r="Y55" s="96">
        <v>0.49246071870000002</v>
      </c>
      <c r="Z55" s="96">
        <v>0.99954412910000001</v>
      </c>
      <c r="AA55" s="105">
        <v>37</v>
      </c>
      <c r="AB55" s="105">
        <v>661</v>
      </c>
      <c r="AC55" s="106">
        <v>5.8389307600000002E-2</v>
      </c>
      <c r="AD55" s="96">
        <v>3.9900673400000003E-2</v>
      </c>
      <c r="AE55" s="96">
        <v>8.5444954899999995E-2</v>
      </c>
      <c r="AF55" s="96">
        <v>1.7284488000000001E-3</v>
      </c>
      <c r="AG55" s="98">
        <v>5.5975794299999999E-2</v>
      </c>
      <c r="AH55" s="96">
        <v>4.0556791799999999E-2</v>
      </c>
      <c r="AI55" s="96">
        <v>7.7256839300000005E-2</v>
      </c>
      <c r="AJ55" s="96">
        <v>0.54407259299999999</v>
      </c>
      <c r="AK55" s="96">
        <v>0.3717951753</v>
      </c>
      <c r="AL55" s="96">
        <v>0.79617758940000005</v>
      </c>
      <c r="AM55" s="96">
        <v>0.59005703720000002</v>
      </c>
      <c r="AN55" s="96">
        <v>0.8749705015</v>
      </c>
      <c r="AO55" s="96">
        <v>0.53822972979999995</v>
      </c>
      <c r="AP55" s="96">
        <v>1.4223914736000001</v>
      </c>
      <c r="AQ55" s="96">
        <v>8.8467185700000006E-2</v>
      </c>
      <c r="AR55" s="96">
        <v>1.5929500322000001</v>
      </c>
      <c r="AS55" s="96">
        <v>0.93231697459999996</v>
      </c>
      <c r="AT55" s="96">
        <v>2.7217028908000001</v>
      </c>
      <c r="AU55" s="95">
        <v>1</v>
      </c>
      <c r="AV55" s="95" t="s">
        <v>28</v>
      </c>
      <c r="AW55" s="95">
        <v>3</v>
      </c>
      <c r="AX55" s="95" t="s">
        <v>28</v>
      </c>
      <c r="AY55" s="95" t="s">
        <v>28</v>
      </c>
      <c r="AZ55" s="95" t="s">
        <v>28</v>
      </c>
      <c r="BA55" s="95" t="s">
        <v>28</v>
      </c>
      <c r="BB55" s="95" t="s">
        <v>28</v>
      </c>
      <c r="BC55" s="107" t="s">
        <v>443</v>
      </c>
      <c r="BD55" s="108">
        <v>5</v>
      </c>
      <c r="BE55" s="108">
        <v>9.1999999999999993</v>
      </c>
      <c r="BF55" s="108">
        <v>7.4</v>
      </c>
    </row>
    <row r="56" spans="1:93" x14ac:dyDescent="0.3">
      <c r="A56" s="9"/>
      <c r="B56" t="s">
        <v>83</v>
      </c>
      <c r="C56" s="95">
        <v>22</v>
      </c>
      <c r="D56" s="105">
        <v>513</v>
      </c>
      <c r="E56" s="106">
        <v>4.0289519099999997E-2</v>
      </c>
      <c r="F56" s="96">
        <v>2.52712337E-2</v>
      </c>
      <c r="G56" s="96">
        <v>6.4232928699999997E-2</v>
      </c>
      <c r="H56" s="96">
        <v>2.180239E-4</v>
      </c>
      <c r="I56" s="98">
        <v>4.2884990300000002E-2</v>
      </c>
      <c r="J56" s="96">
        <v>2.8237649100000001E-2</v>
      </c>
      <c r="K56" s="96">
        <v>6.5130152400000002E-2</v>
      </c>
      <c r="L56" s="96">
        <v>0.41485091280000003</v>
      </c>
      <c r="M56" s="96">
        <v>0.26021145420000003</v>
      </c>
      <c r="N56" s="96">
        <v>0.66139010070000004</v>
      </c>
      <c r="O56" s="105">
        <v>34</v>
      </c>
      <c r="P56" s="105">
        <v>576</v>
      </c>
      <c r="Q56" s="106">
        <v>5.8659469899999997E-2</v>
      </c>
      <c r="R56" s="96">
        <v>3.9554602500000001E-2</v>
      </c>
      <c r="S56" s="96">
        <v>8.6991985399999999E-2</v>
      </c>
      <c r="T56" s="96">
        <v>1.6216097799999999E-2</v>
      </c>
      <c r="U56" s="98">
        <v>5.90277778E-2</v>
      </c>
      <c r="V56" s="96">
        <v>4.2177086199999998E-2</v>
      </c>
      <c r="W56" s="96">
        <v>8.2610698400000002E-2</v>
      </c>
      <c r="X56" s="96">
        <v>0.61671569900000001</v>
      </c>
      <c r="Y56" s="96">
        <v>0.41585688370000001</v>
      </c>
      <c r="Z56" s="96">
        <v>0.91458929339999995</v>
      </c>
      <c r="AA56" s="105">
        <v>25</v>
      </c>
      <c r="AB56" s="105">
        <v>550</v>
      </c>
      <c r="AC56" s="106">
        <v>4.69326729E-2</v>
      </c>
      <c r="AD56" s="96">
        <v>3.0098195000000001E-2</v>
      </c>
      <c r="AE56" s="96">
        <v>7.31829861E-2</v>
      </c>
      <c r="AF56" s="96">
        <v>2.6325159999999998E-4</v>
      </c>
      <c r="AG56" s="98">
        <v>4.5454545499999999E-2</v>
      </c>
      <c r="AH56" s="96">
        <v>3.07140446E-2</v>
      </c>
      <c r="AI56" s="96">
        <v>6.7269411400000007E-2</v>
      </c>
      <c r="AJ56" s="96">
        <v>0.43731946999999999</v>
      </c>
      <c r="AK56" s="96">
        <v>0.28045550940000002</v>
      </c>
      <c r="AL56" s="96">
        <v>0.68192034889999997</v>
      </c>
      <c r="AM56" s="96">
        <v>0.43848526399999999</v>
      </c>
      <c r="AN56" s="96">
        <v>0.80008689150000001</v>
      </c>
      <c r="AO56" s="96">
        <v>0.4550870668</v>
      </c>
      <c r="AP56" s="96">
        <v>1.4066298091</v>
      </c>
      <c r="AQ56" s="96">
        <v>0.20534496169999999</v>
      </c>
      <c r="AR56" s="96">
        <v>1.4559486236000001</v>
      </c>
      <c r="AS56" s="96">
        <v>0.81407494209999998</v>
      </c>
      <c r="AT56" s="96">
        <v>2.6039204558</v>
      </c>
      <c r="AU56" s="95">
        <v>1</v>
      </c>
      <c r="AV56" s="95" t="s">
        <v>28</v>
      </c>
      <c r="AW56" s="95">
        <v>3</v>
      </c>
      <c r="AX56" s="95" t="s">
        <v>28</v>
      </c>
      <c r="AY56" s="95" t="s">
        <v>28</v>
      </c>
      <c r="AZ56" s="95" t="s">
        <v>28</v>
      </c>
      <c r="BA56" s="95" t="s">
        <v>28</v>
      </c>
      <c r="BB56" s="95" t="s">
        <v>28</v>
      </c>
      <c r="BC56" s="107" t="s">
        <v>443</v>
      </c>
      <c r="BD56" s="108">
        <v>4.4000000000000004</v>
      </c>
      <c r="BE56" s="108">
        <v>6.8</v>
      </c>
      <c r="BF56" s="108">
        <v>5</v>
      </c>
    </row>
    <row r="57" spans="1:93" x14ac:dyDescent="0.3">
      <c r="A57" s="9"/>
      <c r="B57" t="s">
        <v>84</v>
      </c>
      <c r="C57" s="95">
        <v>11</v>
      </c>
      <c r="D57" s="105">
        <v>410</v>
      </c>
      <c r="E57" s="106">
        <v>2.57639312E-2</v>
      </c>
      <c r="F57" s="96">
        <v>1.3799406700000001E-2</v>
      </c>
      <c r="G57" s="96">
        <v>4.8102078999999999E-2</v>
      </c>
      <c r="H57" s="96">
        <v>3.1056500000000003E-5</v>
      </c>
      <c r="I57" s="98">
        <v>2.68292683E-2</v>
      </c>
      <c r="J57" s="96">
        <v>1.4858053099999999E-2</v>
      </c>
      <c r="K57" s="96">
        <v>4.8445757399999997E-2</v>
      </c>
      <c r="L57" s="96">
        <v>0.26528463540000002</v>
      </c>
      <c r="M57" s="96">
        <v>0.14208897500000001</v>
      </c>
      <c r="N57" s="96">
        <v>0.49529485130000001</v>
      </c>
      <c r="O57" s="105">
        <v>23</v>
      </c>
      <c r="P57" s="105">
        <v>412</v>
      </c>
      <c r="Q57" s="106">
        <v>5.3622674299999999E-2</v>
      </c>
      <c r="R57" s="96">
        <v>3.3962137900000001E-2</v>
      </c>
      <c r="S57" s="96">
        <v>8.4664611200000003E-2</v>
      </c>
      <c r="T57" s="96">
        <v>1.39142691E-2</v>
      </c>
      <c r="U57" s="98">
        <v>5.58252427E-2</v>
      </c>
      <c r="V57" s="96">
        <v>3.7097344999999997E-2</v>
      </c>
      <c r="W57" s="96">
        <v>8.4007567800000002E-2</v>
      </c>
      <c r="X57" s="96">
        <v>0.56376140379999995</v>
      </c>
      <c r="Y57" s="96">
        <v>0.35706056790000001</v>
      </c>
      <c r="Z57" s="96">
        <v>0.89012046980000004</v>
      </c>
      <c r="AA57" s="105">
        <v>27</v>
      </c>
      <c r="AB57" s="105">
        <v>348</v>
      </c>
      <c r="AC57" s="106">
        <v>7.6563674999999998E-2</v>
      </c>
      <c r="AD57" s="96">
        <v>4.9926051499999999E-2</v>
      </c>
      <c r="AE57" s="96">
        <v>0.1174135776</v>
      </c>
      <c r="AF57" s="96">
        <v>0.1216491787</v>
      </c>
      <c r="AG57" s="98">
        <v>7.7586206899999996E-2</v>
      </c>
      <c r="AH57" s="96">
        <v>5.3207236999999998E-2</v>
      </c>
      <c r="AI57" s="96">
        <v>0.11313535230000001</v>
      </c>
      <c r="AJ57" s="96">
        <v>0.71342166709999999</v>
      </c>
      <c r="AK57" s="96">
        <v>0.46521182439999997</v>
      </c>
      <c r="AL57" s="96">
        <v>1.0940617767</v>
      </c>
      <c r="AM57" s="96">
        <v>0.24288788350000001</v>
      </c>
      <c r="AN57" s="96">
        <v>1.4278227615000001</v>
      </c>
      <c r="AO57" s="96">
        <v>0.78537701900000001</v>
      </c>
      <c r="AP57" s="96">
        <v>2.5957951263000001</v>
      </c>
      <c r="AQ57" s="96">
        <v>5.5669505299999998E-2</v>
      </c>
      <c r="AR57" s="96">
        <v>2.0813079294999999</v>
      </c>
      <c r="AS57" s="96">
        <v>0.98240260430000004</v>
      </c>
      <c r="AT57" s="96">
        <v>4.4094373106999996</v>
      </c>
      <c r="AU57" s="95">
        <v>1</v>
      </c>
      <c r="AV57" s="95" t="s">
        <v>28</v>
      </c>
      <c r="AW57" s="95" t="s">
        <v>28</v>
      </c>
      <c r="AX57" s="95" t="s">
        <v>28</v>
      </c>
      <c r="AY57" s="95" t="s">
        <v>28</v>
      </c>
      <c r="AZ57" s="95" t="s">
        <v>28</v>
      </c>
      <c r="BA57" s="95" t="s">
        <v>28</v>
      </c>
      <c r="BB57" s="95" t="s">
        <v>28</v>
      </c>
      <c r="BC57" s="107">
        <v>-1</v>
      </c>
      <c r="BD57" s="108">
        <v>2.2000000000000002</v>
      </c>
      <c r="BE57" s="108">
        <v>4.5999999999999996</v>
      </c>
      <c r="BF57" s="108">
        <v>5.4</v>
      </c>
    </row>
    <row r="58" spans="1:93" x14ac:dyDescent="0.3">
      <c r="A58" s="9"/>
      <c r="B58" t="s">
        <v>88</v>
      </c>
      <c r="C58" s="95">
        <v>21</v>
      </c>
      <c r="D58" s="105">
        <v>207</v>
      </c>
      <c r="E58" s="106">
        <v>9.6389977599999996E-2</v>
      </c>
      <c r="F58" s="96">
        <v>5.9934821800000003E-2</v>
      </c>
      <c r="G58" s="96">
        <v>0.1550188606</v>
      </c>
      <c r="H58" s="96">
        <v>0.97523656560000005</v>
      </c>
      <c r="I58" s="98">
        <v>0.1014492754</v>
      </c>
      <c r="J58" s="96">
        <v>6.6145688999999994E-2</v>
      </c>
      <c r="K58" s="96">
        <v>0.15559525699999999</v>
      </c>
      <c r="L58" s="96">
        <v>0.99250304030000003</v>
      </c>
      <c r="M58" s="96">
        <v>0.61713358910000005</v>
      </c>
      <c r="N58" s="96">
        <v>1.5961897107</v>
      </c>
      <c r="O58" s="105">
        <v>13</v>
      </c>
      <c r="P58" s="105">
        <v>215</v>
      </c>
      <c r="Q58" s="106">
        <v>5.71137782E-2</v>
      </c>
      <c r="R58" s="96">
        <v>3.1925812400000003E-2</v>
      </c>
      <c r="S58" s="96">
        <v>0.10217386520000001</v>
      </c>
      <c r="T58" s="96">
        <v>8.5658752000000005E-2</v>
      </c>
      <c r="U58" s="98">
        <v>6.0465116300000003E-2</v>
      </c>
      <c r="V58" s="96">
        <v>3.5109452800000003E-2</v>
      </c>
      <c r="W58" s="96">
        <v>0.1041323631</v>
      </c>
      <c r="X58" s="96">
        <v>0.60046508580000002</v>
      </c>
      <c r="Y58" s="96">
        <v>0.33565168200000001</v>
      </c>
      <c r="Z58" s="96">
        <v>1.074203821</v>
      </c>
      <c r="AA58" s="105">
        <v>20</v>
      </c>
      <c r="AB58" s="105">
        <v>221</v>
      </c>
      <c r="AC58" s="106">
        <v>8.7057828399999995E-2</v>
      </c>
      <c r="AD58" s="96">
        <v>5.3686419700000002E-2</v>
      </c>
      <c r="AE58" s="96">
        <v>0.1411728612</v>
      </c>
      <c r="AF58" s="96">
        <v>0.3962595176</v>
      </c>
      <c r="AG58" s="98">
        <v>9.0497737600000003E-2</v>
      </c>
      <c r="AH58" s="96">
        <v>5.8385266999999998E-2</v>
      </c>
      <c r="AI58" s="96">
        <v>0.14027238240000001</v>
      </c>
      <c r="AJ58" s="96">
        <v>0.81120637269999996</v>
      </c>
      <c r="AK58" s="96">
        <v>0.5002510013</v>
      </c>
      <c r="AL58" s="96">
        <v>1.3154511981999999</v>
      </c>
      <c r="AM58" s="96">
        <v>0.25993124709999998</v>
      </c>
      <c r="AN58" s="96">
        <v>1.5242876792</v>
      </c>
      <c r="AO58" s="96">
        <v>0.73209823740000002</v>
      </c>
      <c r="AP58" s="96">
        <v>3.173690101</v>
      </c>
      <c r="AQ58" s="96">
        <v>0.15850855750000001</v>
      </c>
      <c r="AR58" s="96">
        <v>0.59252818159999998</v>
      </c>
      <c r="AS58" s="96">
        <v>0.2862779124</v>
      </c>
      <c r="AT58" s="96">
        <v>1.2263944604000001</v>
      </c>
      <c r="AU58" s="95" t="s">
        <v>28</v>
      </c>
      <c r="AV58" s="95" t="s">
        <v>28</v>
      </c>
      <c r="AW58" s="95" t="s">
        <v>28</v>
      </c>
      <c r="AX58" s="95" t="s">
        <v>28</v>
      </c>
      <c r="AY58" s="95" t="s">
        <v>28</v>
      </c>
      <c r="AZ58" s="95" t="s">
        <v>28</v>
      </c>
      <c r="BA58" s="95" t="s">
        <v>28</v>
      </c>
      <c r="BB58" s="95" t="s">
        <v>28</v>
      </c>
      <c r="BC58" s="107" t="s">
        <v>28</v>
      </c>
      <c r="BD58" s="108">
        <v>4.2</v>
      </c>
      <c r="BE58" s="108">
        <v>2.6</v>
      </c>
      <c r="BF58" s="108">
        <v>4</v>
      </c>
    </row>
    <row r="59" spans="1:93" x14ac:dyDescent="0.3">
      <c r="A59" s="9"/>
      <c r="B59" t="s">
        <v>91</v>
      </c>
      <c r="C59" s="95">
        <v>31</v>
      </c>
      <c r="D59" s="105">
        <v>149</v>
      </c>
      <c r="E59" s="106">
        <v>0.18042212060000001</v>
      </c>
      <c r="F59" s="96">
        <v>0.1201617036</v>
      </c>
      <c r="G59" s="96">
        <v>0.27090279709999998</v>
      </c>
      <c r="H59" s="96">
        <v>2.8207493000000001E-3</v>
      </c>
      <c r="I59" s="98">
        <v>0.20805369130000001</v>
      </c>
      <c r="J59" s="96">
        <v>0.14631711019999999</v>
      </c>
      <c r="K59" s="96">
        <v>0.2958392111</v>
      </c>
      <c r="L59" s="96">
        <v>1.8577606065000001</v>
      </c>
      <c r="M59" s="96">
        <v>1.2372744463000001</v>
      </c>
      <c r="N59" s="96">
        <v>2.7894170784000001</v>
      </c>
      <c r="O59" s="105">
        <v>31</v>
      </c>
      <c r="P59" s="105">
        <v>155</v>
      </c>
      <c r="Q59" s="106">
        <v>0.1868823315</v>
      </c>
      <c r="R59" s="96">
        <v>0.1243470035</v>
      </c>
      <c r="S59" s="96">
        <v>0.28086728960000001</v>
      </c>
      <c r="T59" s="96">
        <v>1.1573785999999999E-3</v>
      </c>
      <c r="U59" s="98">
        <v>0.2</v>
      </c>
      <c r="V59" s="96">
        <v>0.1406532221</v>
      </c>
      <c r="W59" s="96">
        <v>0.28438737069999998</v>
      </c>
      <c r="X59" s="96">
        <v>1.9647853609999999</v>
      </c>
      <c r="Y59" s="96">
        <v>1.3073208695</v>
      </c>
      <c r="Z59" s="96">
        <v>2.9528951958</v>
      </c>
      <c r="AA59" s="105">
        <v>25</v>
      </c>
      <c r="AB59" s="105">
        <v>144</v>
      </c>
      <c r="AC59" s="106">
        <v>0.1726720186</v>
      </c>
      <c r="AD59" s="96">
        <v>0.1112237671</v>
      </c>
      <c r="AE59" s="96">
        <v>0.26806883799999998</v>
      </c>
      <c r="AF59" s="96">
        <v>3.4072291800000001E-2</v>
      </c>
      <c r="AG59" s="98">
        <v>0.17361111109999999</v>
      </c>
      <c r="AH59" s="96">
        <v>0.11731058699999999</v>
      </c>
      <c r="AI59" s="96">
        <v>0.25693177969999997</v>
      </c>
      <c r="AJ59" s="96">
        <v>1.6089609005000001</v>
      </c>
      <c r="AK59" s="96">
        <v>1.0363850145</v>
      </c>
      <c r="AL59" s="96">
        <v>2.4978701379000001</v>
      </c>
      <c r="AM59" s="96">
        <v>0.78580127749999995</v>
      </c>
      <c r="AN59" s="96">
        <v>0.92396117509999998</v>
      </c>
      <c r="AO59" s="96">
        <v>0.52233693219999999</v>
      </c>
      <c r="AP59" s="96">
        <v>1.6343938181</v>
      </c>
      <c r="AQ59" s="96">
        <v>0.89922921619999996</v>
      </c>
      <c r="AR59" s="96">
        <v>1.0358060911</v>
      </c>
      <c r="AS59" s="96">
        <v>0.60091050570000004</v>
      </c>
      <c r="AT59" s="96">
        <v>1.7854476633</v>
      </c>
      <c r="AU59" s="95">
        <v>1</v>
      </c>
      <c r="AV59" s="95">
        <v>2</v>
      </c>
      <c r="AW59" s="95" t="s">
        <v>28</v>
      </c>
      <c r="AX59" s="95" t="s">
        <v>28</v>
      </c>
      <c r="AY59" s="95" t="s">
        <v>28</v>
      </c>
      <c r="AZ59" s="95" t="s">
        <v>28</v>
      </c>
      <c r="BA59" s="95" t="s">
        <v>28</v>
      </c>
      <c r="BB59" s="95" t="s">
        <v>28</v>
      </c>
      <c r="BC59" s="107" t="s">
        <v>438</v>
      </c>
      <c r="BD59" s="108">
        <v>6.2</v>
      </c>
      <c r="BE59" s="108">
        <v>6.2</v>
      </c>
      <c r="BF59" s="108">
        <v>5</v>
      </c>
    </row>
    <row r="60" spans="1:93" x14ac:dyDescent="0.3">
      <c r="A60" s="9"/>
      <c r="B60" t="s">
        <v>89</v>
      </c>
      <c r="C60" s="95">
        <v>37</v>
      </c>
      <c r="D60" s="105">
        <v>553</v>
      </c>
      <c r="E60" s="106">
        <v>6.2152478800000001E-2</v>
      </c>
      <c r="F60" s="96">
        <v>4.2482229400000002E-2</v>
      </c>
      <c r="G60" s="96">
        <v>9.0930506199999997E-2</v>
      </c>
      <c r="H60" s="96">
        <v>2.1501465300000001E-2</v>
      </c>
      <c r="I60" s="98">
        <v>6.6907775799999999E-2</v>
      </c>
      <c r="J60" s="96">
        <v>4.8477467199999999E-2</v>
      </c>
      <c r="K60" s="96">
        <v>9.2344974199999999E-2</v>
      </c>
      <c r="L60" s="96">
        <v>0.63996823869999997</v>
      </c>
      <c r="M60" s="96">
        <v>0.43742869239999999</v>
      </c>
      <c r="N60" s="96">
        <v>0.93628825370000002</v>
      </c>
      <c r="O60" s="105">
        <v>56</v>
      </c>
      <c r="P60" s="105">
        <v>634</v>
      </c>
      <c r="Q60" s="106">
        <v>8.5199938700000005E-2</v>
      </c>
      <c r="R60" s="96">
        <v>6.1270790999999998E-2</v>
      </c>
      <c r="S60" s="96">
        <v>0.1184745527</v>
      </c>
      <c r="T60" s="96">
        <v>0.51279730089999997</v>
      </c>
      <c r="U60" s="98">
        <v>8.8328075699999994E-2</v>
      </c>
      <c r="V60" s="96">
        <v>6.7975463599999994E-2</v>
      </c>
      <c r="W60" s="96">
        <v>0.1147744869</v>
      </c>
      <c r="X60" s="96">
        <v>0.89574862980000003</v>
      </c>
      <c r="Y60" s="96">
        <v>0.64416979569999999</v>
      </c>
      <c r="Z60" s="96">
        <v>1.2455809215</v>
      </c>
      <c r="AA60" s="105">
        <v>47</v>
      </c>
      <c r="AB60" s="105">
        <v>640</v>
      </c>
      <c r="AC60" s="106">
        <v>7.3554516099999995E-2</v>
      </c>
      <c r="AD60" s="96">
        <v>5.1875782699999998E-2</v>
      </c>
      <c r="AE60" s="96">
        <v>0.1042927271</v>
      </c>
      <c r="AF60" s="96">
        <v>3.3962165099999997E-2</v>
      </c>
      <c r="AG60" s="98">
        <v>7.3437500000000003E-2</v>
      </c>
      <c r="AH60" s="96">
        <v>5.51769103E-2</v>
      </c>
      <c r="AI60" s="96">
        <v>9.7741362700000001E-2</v>
      </c>
      <c r="AJ60" s="96">
        <v>0.68538227249999994</v>
      </c>
      <c r="AK60" s="96">
        <v>0.4833794535</v>
      </c>
      <c r="AL60" s="96">
        <v>0.97180146170000004</v>
      </c>
      <c r="AM60" s="96">
        <v>0.51581500560000004</v>
      </c>
      <c r="AN60" s="96">
        <v>0.86331653799999997</v>
      </c>
      <c r="AO60" s="96">
        <v>0.55417315190000005</v>
      </c>
      <c r="AP60" s="96">
        <v>1.3449143868</v>
      </c>
      <c r="AQ60" s="96">
        <v>0.1862388006</v>
      </c>
      <c r="AR60" s="96">
        <v>1.3708212502999999</v>
      </c>
      <c r="AS60" s="96">
        <v>0.85874436570000001</v>
      </c>
      <c r="AT60" s="96">
        <v>2.1882541245999998</v>
      </c>
      <c r="AU60" s="95" t="s">
        <v>28</v>
      </c>
      <c r="AV60" s="95" t="s">
        <v>28</v>
      </c>
      <c r="AW60" s="95" t="s">
        <v>28</v>
      </c>
      <c r="AX60" s="95" t="s">
        <v>28</v>
      </c>
      <c r="AY60" s="95" t="s">
        <v>28</v>
      </c>
      <c r="AZ60" s="95" t="s">
        <v>28</v>
      </c>
      <c r="BA60" s="95" t="s">
        <v>28</v>
      </c>
      <c r="BB60" s="95" t="s">
        <v>28</v>
      </c>
      <c r="BC60" s="107" t="s">
        <v>28</v>
      </c>
      <c r="BD60" s="108">
        <v>7.4</v>
      </c>
      <c r="BE60" s="108">
        <v>11.2</v>
      </c>
      <c r="BF60" s="108">
        <v>9.4</v>
      </c>
    </row>
    <row r="61" spans="1:93" x14ac:dyDescent="0.3">
      <c r="A61" s="9"/>
      <c r="B61" t="s">
        <v>87</v>
      </c>
      <c r="C61" s="95">
        <v>67</v>
      </c>
      <c r="D61" s="105">
        <v>813</v>
      </c>
      <c r="E61" s="106">
        <v>7.3747712899999998E-2</v>
      </c>
      <c r="F61" s="96">
        <v>5.3825822500000002E-2</v>
      </c>
      <c r="G61" s="96">
        <v>0.10104304779999999</v>
      </c>
      <c r="H61" s="96">
        <v>8.6644842999999999E-2</v>
      </c>
      <c r="I61" s="98">
        <v>8.2410824100000002E-2</v>
      </c>
      <c r="J61" s="96">
        <v>6.4862463199999998E-2</v>
      </c>
      <c r="K61" s="96">
        <v>0.1047068457</v>
      </c>
      <c r="L61" s="96">
        <v>0.75936140939999996</v>
      </c>
      <c r="M61" s="96">
        <v>0.55423077990000003</v>
      </c>
      <c r="N61" s="96">
        <v>1.0404145186</v>
      </c>
      <c r="O61" s="105">
        <v>77</v>
      </c>
      <c r="P61" s="105">
        <v>825</v>
      </c>
      <c r="Q61" s="106">
        <v>9.15309448E-2</v>
      </c>
      <c r="R61" s="96">
        <v>6.7542270099999996E-2</v>
      </c>
      <c r="S61" s="96">
        <v>0.12403956570000001</v>
      </c>
      <c r="T61" s="96">
        <v>0.80432039160000002</v>
      </c>
      <c r="U61" s="98">
        <v>9.3333333300000001E-2</v>
      </c>
      <c r="V61" s="96">
        <v>7.4650609500000006E-2</v>
      </c>
      <c r="W61" s="96">
        <v>0.1166917614</v>
      </c>
      <c r="X61" s="96">
        <v>0.96230959289999995</v>
      </c>
      <c r="Y61" s="96">
        <v>0.71010492270000003</v>
      </c>
      <c r="Z61" s="96">
        <v>1.3040886254999999</v>
      </c>
      <c r="AA61" s="105">
        <v>90</v>
      </c>
      <c r="AB61" s="105">
        <v>745</v>
      </c>
      <c r="AC61" s="106">
        <v>0.12586656860000001</v>
      </c>
      <c r="AD61" s="96">
        <v>9.4099137599999993E-2</v>
      </c>
      <c r="AE61" s="96">
        <v>0.16835853640000001</v>
      </c>
      <c r="AF61" s="96">
        <v>0.28274036749999998</v>
      </c>
      <c r="AG61" s="98">
        <v>0.1208053691</v>
      </c>
      <c r="AH61" s="96">
        <v>9.8256596299999999E-2</v>
      </c>
      <c r="AI61" s="96">
        <v>0.14852882910000001</v>
      </c>
      <c r="AJ61" s="96">
        <v>1.1728268955000001</v>
      </c>
      <c r="AK61" s="96">
        <v>0.87681741619999998</v>
      </c>
      <c r="AL61" s="96">
        <v>1.5687677975000001</v>
      </c>
      <c r="AM61" s="96">
        <v>9.8441342400000006E-2</v>
      </c>
      <c r="AN61" s="96">
        <v>1.3751258541</v>
      </c>
      <c r="AO61" s="96">
        <v>0.94244450830000004</v>
      </c>
      <c r="AP61" s="96">
        <v>2.0064535341999998</v>
      </c>
      <c r="AQ61" s="96">
        <v>0.28491108380000002</v>
      </c>
      <c r="AR61" s="96">
        <v>1.241136046</v>
      </c>
      <c r="AS61" s="96">
        <v>0.83533818199999998</v>
      </c>
      <c r="AT61" s="96">
        <v>1.8440659340000001</v>
      </c>
      <c r="AU61" s="95" t="s">
        <v>28</v>
      </c>
      <c r="AV61" s="95" t="s">
        <v>28</v>
      </c>
      <c r="AW61" s="95" t="s">
        <v>28</v>
      </c>
      <c r="AX61" s="95" t="s">
        <v>28</v>
      </c>
      <c r="AY61" s="95" t="s">
        <v>28</v>
      </c>
      <c r="AZ61" s="95" t="s">
        <v>28</v>
      </c>
      <c r="BA61" s="95" t="s">
        <v>28</v>
      </c>
      <c r="BB61" s="95" t="s">
        <v>28</v>
      </c>
      <c r="BC61" s="107" t="s">
        <v>28</v>
      </c>
      <c r="BD61" s="108">
        <v>13.4</v>
      </c>
      <c r="BE61" s="108">
        <v>15.4</v>
      </c>
      <c r="BF61" s="108">
        <v>18</v>
      </c>
    </row>
    <row r="62" spans="1:93" x14ac:dyDescent="0.3">
      <c r="A62" s="9"/>
      <c r="B62" t="s">
        <v>90</v>
      </c>
      <c r="C62" s="95">
        <v>117</v>
      </c>
      <c r="D62" s="105">
        <v>562</v>
      </c>
      <c r="E62" s="106">
        <v>0.18348719429999999</v>
      </c>
      <c r="F62" s="96">
        <v>0.13993537419999999</v>
      </c>
      <c r="G62" s="96">
        <v>0.2405935645</v>
      </c>
      <c r="H62" s="96">
        <v>4.1855599E-6</v>
      </c>
      <c r="I62" s="98">
        <v>0.20818505339999999</v>
      </c>
      <c r="J62" s="96">
        <v>0.17368244960000001</v>
      </c>
      <c r="K62" s="96">
        <v>0.2495417157</v>
      </c>
      <c r="L62" s="96">
        <v>1.8893208892</v>
      </c>
      <c r="M62" s="96">
        <v>1.4408788937999999</v>
      </c>
      <c r="N62" s="96">
        <v>2.4773306332999998</v>
      </c>
      <c r="O62" s="105">
        <v>135</v>
      </c>
      <c r="P62" s="105">
        <v>579</v>
      </c>
      <c r="Q62" s="106">
        <v>0.21226900379999999</v>
      </c>
      <c r="R62" s="96">
        <v>0.16330988499999999</v>
      </c>
      <c r="S62" s="96">
        <v>0.27590571130000002</v>
      </c>
      <c r="T62" s="96">
        <v>1.9663193000000001E-9</v>
      </c>
      <c r="U62" s="98">
        <v>0.2331606218</v>
      </c>
      <c r="V62" s="96">
        <v>0.19696789349999999</v>
      </c>
      <c r="W62" s="96">
        <v>0.2760037414</v>
      </c>
      <c r="X62" s="96">
        <v>2.2316878643</v>
      </c>
      <c r="Y62" s="96">
        <v>1.7169567003999999</v>
      </c>
      <c r="Z62" s="96">
        <v>2.9007316972999999</v>
      </c>
      <c r="AA62" s="105">
        <v>93</v>
      </c>
      <c r="AB62" s="105">
        <v>606</v>
      </c>
      <c r="AC62" s="106">
        <v>0.1454052954</v>
      </c>
      <c r="AD62" s="96">
        <v>0.1092521861</v>
      </c>
      <c r="AE62" s="96">
        <v>0.1935219852</v>
      </c>
      <c r="AF62" s="96">
        <v>3.7308556399999998E-2</v>
      </c>
      <c r="AG62" s="98">
        <v>0.15346534649999999</v>
      </c>
      <c r="AH62" s="96">
        <v>0.12524051250000001</v>
      </c>
      <c r="AI62" s="96">
        <v>0.18805107160000001</v>
      </c>
      <c r="AJ62" s="96">
        <v>1.3548890951000001</v>
      </c>
      <c r="AK62" s="96">
        <v>1.0180137878</v>
      </c>
      <c r="AL62" s="96">
        <v>1.8032412547000001</v>
      </c>
      <c r="AM62" s="96">
        <v>2.9814085899999999E-2</v>
      </c>
      <c r="AN62" s="96">
        <v>0.685004842</v>
      </c>
      <c r="AO62" s="96">
        <v>0.48692818840000002</v>
      </c>
      <c r="AP62" s="96">
        <v>0.96365674609999996</v>
      </c>
      <c r="AQ62" s="96">
        <v>0.3837259562</v>
      </c>
      <c r="AR62" s="96">
        <v>1.1568600446999999</v>
      </c>
      <c r="AS62" s="96">
        <v>0.83347363890000004</v>
      </c>
      <c r="AT62" s="96">
        <v>1.605719846</v>
      </c>
      <c r="AU62" s="95">
        <v>1</v>
      </c>
      <c r="AV62" s="95">
        <v>2</v>
      </c>
      <c r="AW62" s="95" t="s">
        <v>28</v>
      </c>
      <c r="AX62" s="95" t="s">
        <v>28</v>
      </c>
      <c r="AY62" s="95" t="s">
        <v>28</v>
      </c>
      <c r="AZ62" s="95" t="s">
        <v>28</v>
      </c>
      <c r="BA62" s="95" t="s">
        <v>28</v>
      </c>
      <c r="BB62" s="95" t="s">
        <v>28</v>
      </c>
      <c r="BC62" s="107" t="s">
        <v>438</v>
      </c>
      <c r="BD62" s="108">
        <v>23.4</v>
      </c>
      <c r="BE62" s="108">
        <v>27</v>
      </c>
      <c r="BF62" s="108">
        <v>18.600000000000001</v>
      </c>
    </row>
    <row r="63" spans="1:93" x14ac:dyDescent="0.3">
      <c r="A63" s="9"/>
      <c r="B63" t="s">
        <v>92</v>
      </c>
      <c r="C63" s="95">
        <v>49</v>
      </c>
      <c r="D63" s="105">
        <v>464</v>
      </c>
      <c r="E63" s="106">
        <v>9.4814394400000002E-2</v>
      </c>
      <c r="F63" s="96">
        <v>6.7256248199999993E-2</v>
      </c>
      <c r="G63" s="96">
        <v>0.13366444929999999</v>
      </c>
      <c r="H63" s="96">
        <v>0.89102175130000005</v>
      </c>
      <c r="I63" s="98">
        <v>0.1056034483</v>
      </c>
      <c r="J63" s="96">
        <v>7.9813779900000006E-2</v>
      </c>
      <c r="K63" s="96">
        <v>0.13972635180000001</v>
      </c>
      <c r="L63" s="96">
        <v>0.97627966099999997</v>
      </c>
      <c r="M63" s="96">
        <v>0.69252045169999998</v>
      </c>
      <c r="N63" s="96">
        <v>1.3763087777</v>
      </c>
      <c r="O63" s="105">
        <v>50</v>
      </c>
      <c r="P63" s="105">
        <v>505</v>
      </c>
      <c r="Q63" s="106">
        <v>9.3722238700000002E-2</v>
      </c>
      <c r="R63" s="96">
        <v>6.6685167700000006E-2</v>
      </c>
      <c r="S63" s="96">
        <v>0.13172131570000001</v>
      </c>
      <c r="T63" s="96">
        <v>0.93226051590000003</v>
      </c>
      <c r="U63" s="98">
        <v>9.9009900999999997E-2</v>
      </c>
      <c r="V63" s="96">
        <v>7.5041334599999995E-2</v>
      </c>
      <c r="W63" s="96">
        <v>0.13063414370000001</v>
      </c>
      <c r="X63" s="96">
        <v>0.98534773799999997</v>
      </c>
      <c r="Y63" s="96">
        <v>0.70109378619999996</v>
      </c>
      <c r="Z63" s="96">
        <v>1.3848506205</v>
      </c>
      <c r="AA63" s="105">
        <v>45</v>
      </c>
      <c r="AB63" s="105">
        <v>519</v>
      </c>
      <c r="AC63" s="106">
        <v>8.2925241799999994E-2</v>
      </c>
      <c r="AD63" s="96">
        <v>5.82380105E-2</v>
      </c>
      <c r="AE63" s="96">
        <v>0.1180774491</v>
      </c>
      <c r="AF63" s="96">
        <v>0.15268125330000001</v>
      </c>
      <c r="AG63" s="98">
        <v>8.6705202300000006E-2</v>
      </c>
      <c r="AH63" s="96">
        <v>6.4737439999999993E-2</v>
      </c>
      <c r="AI63" s="96">
        <v>0.1161274234</v>
      </c>
      <c r="AJ63" s="96">
        <v>0.77269885829999996</v>
      </c>
      <c r="AK63" s="96">
        <v>0.54266280420000002</v>
      </c>
      <c r="AL63" s="96">
        <v>1.1002477431</v>
      </c>
      <c r="AM63" s="96">
        <v>0.59776278419999995</v>
      </c>
      <c r="AN63" s="96">
        <v>0.88479791880000003</v>
      </c>
      <c r="AO63" s="96">
        <v>0.56154505860000004</v>
      </c>
      <c r="AP63" s="96">
        <v>1.3941309695999999</v>
      </c>
      <c r="AQ63" s="96">
        <v>0.95941488350000004</v>
      </c>
      <c r="AR63" s="96">
        <v>0.98848111989999998</v>
      </c>
      <c r="AS63" s="96">
        <v>0.63266480800000002</v>
      </c>
      <c r="AT63" s="96">
        <v>1.5444116886999999</v>
      </c>
      <c r="AU63" s="95" t="s">
        <v>28</v>
      </c>
      <c r="AV63" s="95" t="s">
        <v>28</v>
      </c>
      <c r="AW63" s="95" t="s">
        <v>28</v>
      </c>
      <c r="AX63" s="95" t="s">
        <v>28</v>
      </c>
      <c r="AY63" s="95" t="s">
        <v>28</v>
      </c>
      <c r="AZ63" s="95" t="s">
        <v>28</v>
      </c>
      <c r="BA63" s="95" t="s">
        <v>28</v>
      </c>
      <c r="BB63" s="95" t="s">
        <v>28</v>
      </c>
      <c r="BC63" s="107" t="s">
        <v>28</v>
      </c>
      <c r="BD63" s="108">
        <v>9.8000000000000007</v>
      </c>
      <c r="BE63" s="108">
        <v>10</v>
      </c>
      <c r="BF63" s="108">
        <v>9</v>
      </c>
    </row>
    <row r="64" spans="1:93" x14ac:dyDescent="0.3">
      <c r="A64" s="9"/>
      <c r="B64" t="s">
        <v>95</v>
      </c>
      <c r="C64" s="95">
        <v>17</v>
      </c>
      <c r="D64" s="105">
        <v>169</v>
      </c>
      <c r="E64" s="106">
        <v>9.1963222799999994E-2</v>
      </c>
      <c r="F64" s="96">
        <v>5.4885545199999997E-2</v>
      </c>
      <c r="G64" s="96">
        <v>0.1540885548</v>
      </c>
      <c r="H64" s="96">
        <v>0.83592943980000001</v>
      </c>
      <c r="I64" s="98">
        <v>0.100591716</v>
      </c>
      <c r="J64" s="96">
        <v>6.2533900500000003E-2</v>
      </c>
      <c r="K64" s="96">
        <v>0.1618113253</v>
      </c>
      <c r="L64" s="96">
        <v>0.94692187350000001</v>
      </c>
      <c r="M64" s="96">
        <v>0.5651424746</v>
      </c>
      <c r="N64" s="96">
        <v>1.586610589</v>
      </c>
      <c r="O64" s="105">
        <v>28</v>
      </c>
      <c r="P64" s="105">
        <v>142</v>
      </c>
      <c r="Q64" s="106">
        <v>0.175654859</v>
      </c>
      <c r="R64" s="96">
        <v>0.11513298550000001</v>
      </c>
      <c r="S64" s="96">
        <v>0.26799122209999998</v>
      </c>
      <c r="T64" s="96">
        <v>4.4257118999999996E-3</v>
      </c>
      <c r="U64" s="98">
        <v>0.1971830986</v>
      </c>
      <c r="V64" s="96">
        <v>0.13614688699999999</v>
      </c>
      <c r="W64" s="96">
        <v>0.28558254420000001</v>
      </c>
      <c r="X64" s="96">
        <v>1.8467454509000001</v>
      </c>
      <c r="Y64" s="96">
        <v>1.2104493917000001</v>
      </c>
      <c r="Z64" s="96">
        <v>2.817522801</v>
      </c>
      <c r="AA64" s="105">
        <v>31</v>
      </c>
      <c r="AB64" s="105">
        <v>204</v>
      </c>
      <c r="AC64" s="106">
        <v>0.14390071809999999</v>
      </c>
      <c r="AD64" s="96">
        <v>9.57923787E-2</v>
      </c>
      <c r="AE64" s="96">
        <v>0.21616977209999999</v>
      </c>
      <c r="AF64" s="96">
        <v>0.15773792240000001</v>
      </c>
      <c r="AG64" s="98">
        <v>0.15196078430000001</v>
      </c>
      <c r="AH64" s="96">
        <v>0.10686886969999999</v>
      </c>
      <c r="AI64" s="96">
        <v>0.2160786395</v>
      </c>
      <c r="AJ64" s="96">
        <v>1.3408694175</v>
      </c>
      <c r="AK64" s="96">
        <v>0.89259506649999998</v>
      </c>
      <c r="AL64" s="96">
        <v>2.0142737307999998</v>
      </c>
      <c r="AM64" s="96">
        <v>0.4827216204</v>
      </c>
      <c r="AN64" s="96">
        <v>0.81922423860000004</v>
      </c>
      <c r="AO64" s="96">
        <v>0.46946412720000003</v>
      </c>
      <c r="AP64" s="96">
        <v>1.4295625890999999</v>
      </c>
      <c r="AQ64" s="96">
        <v>4.7640692800000002E-2</v>
      </c>
      <c r="AR64" s="96">
        <v>1.9100554955</v>
      </c>
      <c r="AS64" s="96">
        <v>1.0067521218</v>
      </c>
      <c r="AT64" s="96">
        <v>3.6238433642999999</v>
      </c>
      <c r="AU64" s="95" t="s">
        <v>28</v>
      </c>
      <c r="AV64" s="95">
        <v>2</v>
      </c>
      <c r="AW64" s="95" t="s">
        <v>28</v>
      </c>
      <c r="AX64" s="95" t="s">
        <v>28</v>
      </c>
      <c r="AY64" s="95" t="s">
        <v>28</v>
      </c>
      <c r="AZ64" s="95" t="s">
        <v>28</v>
      </c>
      <c r="BA64" s="95" t="s">
        <v>28</v>
      </c>
      <c r="BB64" s="95" t="s">
        <v>28</v>
      </c>
      <c r="BC64" s="107">
        <v>-2</v>
      </c>
      <c r="BD64" s="108">
        <v>3.4</v>
      </c>
      <c r="BE64" s="108">
        <v>5.6</v>
      </c>
      <c r="BF64" s="108">
        <v>6.2</v>
      </c>
    </row>
    <row r="65" spans="1:93" x14ac:dyDescent="0.3">
      <c r="A65" s="9"/>
      <c r="B65" t="s">
        <v>94</v>
      </c>
      <c r="C65" s="95">
        <v>20</v>
      </c>
      <c r="D65" s="105">
        <v>463</v>
      </c>
      <c r="E65" s="106">
        <v>3.9195809200000001E-2</v>
      </c>
      <c r="F65" s="96">
        <v>2.41983053E-2</v>
      </c>
      <c r="G65" s="96">
        <v>6.3488390800000002E-2</v>
      </c>
      <c r="H65" s="96">
        <v>2.2655289999999999E-4</v>
      </c>
      <c r="I65" s="98">
        <v>4.31965443E-2</v>
      </c>
      <c r="J65" s="96">
        <v>2.7868561600000001E-2</v>
      </c>
      <c r="K65" s="96">
        <v>6.6955068100000001E-2</v>
      </c>
      <c r="L65" s="96">
        <v>0.40358926080000002</v>
      </c>
      <c r="M65" s="96">
        <v>0.2491637837</v>
      </c>
      <c r="N65" s="96">
        <v>0.65372378360000005</v>
      </c>
      <c r="O65" s="105">
        <v>30</v>
      </c>
      <c r="P65" s="105">
        <v>476</v>
      </c>
      <c r="Q65" s="106">
        <v>6.0608189399999998E-2</v>
      </c>
      <c r="R65" s="96">
        <v>4.02404185E-2</v>
      </c>
      <c r="S65" s="96">
        <v>9.1285149699999998E-2</v>
      </c>
      <c r="T65" s="96">
        <v>3.1029910899999999E-2</v>
      </c>
      <c r="U65" s="98">
        <v>6.3025210100000006E-2</v>
      </c>
      <c r="V65" s="96">
        <v>4.4066329100000003E-2</v>
      </c>
      <c r="W65" s="96">
        <v>9.0140867E-2</v>
      </c>
      <c r="X65" s="96">
        <v>0.63720354079999997</v>
      </c>
      <c r="Y65" s="96">
        <v>0.4230672023</v>
      </c>
      <c r="Z65" s="96">
        <v>0.95972542940000005</v>
      </c>
      <c r="AA65" s="105">
        <v>32</v>
      </c>
      <c r="AB65" s="105">
        <v>408</v>
      </c>
      <c r="AC65" s="106">
        <v>7.5840609399999995E-2</v>
      </c>
      <c r="AD65" s="96">
        <v>5.09220191E-2</v>
      </c>
      <c r="AE65" s="96">
        <v>0.1129530633</v>
      </c>
      <c r="AF65" s="96">
        <v>8.7598382000000002E-2</v>
      </c>
      <c r="AG65" s="98">
        <v>7.8431372499999999E-2</v>
      </c>
      <c r="AH65" s="96">
        <v>5.5464770400000002E-2</v>
      </c>
      <c r="AI65" s="96">
        <v>0.1109078818</v>
      </c>
      <c r="AJ65" s="96">
        <v>0.70668413009999997</v>
      </c>
      <c r="AK65" s="96">
        <v>0.47449226750000001</v>
      </c>
      <c r="AL65" s="96">
        <v>1.0524986263</v>
      </c>
      <c r="AM65" s="96">
        <v>0.41641631670000001</v>
      </c>
      <c r="AN65" s="96">
        <v>1.2513261022</v>
      </c>
      <c r="AO65" s="96">
        <v>0.72867150830000005</v>
      </c>
      <c r="AP65" s="96">
        <v>2.1488654301999999</v>
      </c>
      <c r="AQ65" s="96">
        <v>0.15771544100000001</v>
      </c>
      <c r="AR65" s="96">
        <v>1.5462925922999999</v>
      </c>
      <c r="AS65" s="96">
        <v>0.84467291099999997</v>
      </c>
      <c r="AT65" s="96">
        <v>2.8307061229000001</v>
      </c>
      <c r="AU65" s="95">
        <v>1</v>
      </c>
      <c r="AV65" s="95" t="s">
        <v>28</v>
      </c>
      <c r="AW65" s="95" t="s">
        <v>28</v>
      </c>
      <c r="AX65" s="95" t="s">
        <v>28</v>
      </c>
      <c r="AY65" s="95" t="s">
        <v>28</v>
      </c>
      <c r="AZ65" s="95" t="s">
        <v>28</v>
      </c>
      <c r="BA65" s="95" t="s">
        <v>28</v>
      </c>
      <c r="BB65" s="95" t="s">
        <v>28</v>
      </c>
      <c r="BC65" s="107">
        <v>-1</v>
      </c>
      <c r="BD65" s="108">
        <v>4</v>
      </c>
      <c r="BE65" s="108">
        <v>6</v>
      </c>
      <c r="BF65" s="108">
        <v>6.4</v>
      </c>
    </row>
    <row r="66" spans="1:93" x14ac:dyDescent="0.3">
      <c r="A66" s="9"/>
      <c r="B66" t="s">
        <v>93</v>
      </c>
      <c r="C66" s="95">
        <v>144</v>
      </c>
      <c r="D66" s="105">
        <v>507</v>
      </c>
      <c r="E66" s="106">
        <v>0.23708280809999999</v>
      </c>
      <c r="F66" s="96">
        <v>0.18328022999999999</v>
      </c>
      <c r="G66" s="96">
        <v>0.30667932860000002</v>
      </c>
      <c r="H66" s="96">
        <v>1.0759690000000001E-11</v>
      </c>
      <c r="I66" s="98">
        <v>0.2840236686</v>
      </c>
      <c r="J66" s="96">
        <v>0.24122430889999999</v>
      </c>
      <c r="K66" s="96">
        <v>0.33441672900000002</v>
      </c>
      <c r="L66" s="96">
        <v>2.4411812682999998</v>
      </c>
      <c r="M66" s="96">
        <v>1.8871898304000001</v>
      </c>
      <c r="N66" s="96">
        <v>3.1577989076000001</v>
      </c>
      <c r="O66" s="105">
        <v>100</v>
      </c>
      <c r="P66" s="105">
        <v>453</v>
      </c>
      <c r="Q66" s="106">
        <v>0.1927168075</v>
      </c>
      <c r="R66" s="96">
        <v>0.14567596890000001</v>
      </c>
      <c r="S66" s="96">
        <v>0.2549478007</v>
      </c>
      <c r="T66" s="96">
        <v>7.5883529999999998E-7</v>
      </c>
      <c r="U66" s="98">
        <v>0.22075055190000001</v>
      </c>
      <c r="V66" s="96">
        <v>0.18146030799999999</v>
      </c>
      <c r="W66" s="96">
        <v>0.26854801849999999</v>
      </c>
      <c r="X66" s="96">
        <v>2.0261260609999998</v>
      </c>
      <c r="Y66" s="96">
        <v>1.5315627159</v>
      </c>
      <c r="Z66" s="96">
        <v>2.6803909315999999</v>
      </c>
      <c r="AA66" s="105">
        <v>84</v>
      </c>
      <c r="AB66" s="105">
        <v>433</v>
      </c>
      <c r="AC66" s="106">
        <v>0.1810326189</v>
      </c>
      <c r="AD66" s="96">
        <v>0.13536407789999999</v>
      </c>
      <c r="AE66" s="96">
        <v>0.2421086127</v>
      </c>
      <c r="AF66" s="96">
        <v>4.2315279999999999E-4</v>
      </c>
      <c r="AG66" s="98">
        <v>0.1939953811</v>
      </c>
      <c r="AH66" s="96">
        <v>0.1566454149</v>
      </c>
      <c r="AI66" s="96">
        <v>0.24025093810000001</v>
      </c>
      <c r="AJ66" s="96">
        <v>1.6868651207000001</v>
      </c>
      <c r="AK66" s="96">
        <v>1.2613248536999999</v>
      </c>
      <c r="AL66" s="96">
        <v>2.2559723032000001</v>
      </c>
      <c r="AM66" s="96">
        <v>0.7327392962</v>
      </c>
      <c r="AN66" s="96">
        <v>0.93937120100000004</v>
      </c>
      <c r="AO66" s="96">
        <v>0.65604743580000002</v>
      </c>
      <c r="AP66" s="96">
        <v>1.3450525145000001</v>
      </c>
      <c r="AQ66" s="96">
        <v>0.220642635</v>
      </c>
      <c r="AR66" s="96">
        <v>0.81286706990000002</v>
      </c>
      <c r="AS66" s="96">
        <v>0.58348862690000003</v>
      </c>
      <c r="AT66" s="96">
        <v>1.1324177419999999</v>
      </c>
      <c r="AU66" s="95">
        <v>1</v>
      </c>
      <c r="AV66" s="95">
        <v>2</v>
      </c>
      <c r="AW66" s="95">
        <v>3</v>
      </c>
      <c r="AX66" s="95" t="s">
        <v>28</v>
      </c>
      <c r="AY66" s="95" t="s">
        <v>28</v>
      </c>
      <c r="AZ66" s="95" t="s">
        <v>28</v>
      </c>
      <c r="BA66" s="95" t="s">
        <v>28</v>
      </c>
      <c r="BB66" s="95" t="s">
        <v>28</v>
      </c>
      <c r="BC66" s="107" t="s">
        <v>229</v>
      </c>
      <c r="BD66" s="108">
        <v>28.8</v>
      </c>
      <c r="BE66" s="108">
        <v>20</v>
      </c>
      <c r="BF66" s="108">
        <v>16.8</v>
      </c>
      <c r="BQ66" s="46"/>
      <c r="CC66" s="4"/>
      <c r="CO66" s="4"/>
    </row>
    <row r="67" spans="1:93" x14ac:dyDescent="0.3">
      <c r="A67" s="9"/>
      <c r="B67" t="s">
        <v>133</v>
      </c>
      <c r="C67" s="95">
        <v>178</v>
      </c>
      <c r="D67" s="105">
        <v>577</v>
      </c>
      <c r="E67" s="106">
        <v>0.25334540639999997</v>
      </c>
      <c r="F67" s="96">
        <v>0.1971082884</v>
      </c>
      <c r="G67" s="96">
        <v>0.32562758009999998</v>
      </c>
      <c r="H67" s="96">
        <v>7.0414110000000005E-14</v>
      </c>
      <c r="I67" s="98">
        <v>0.30849220100000002</v>
      </c>
      <c r="J67" s="96">
        <v>0.26634462450000002</v>
      </c>
      <c r="K67" s="96">
        <v>0.35730940039999998</v>
      </c>
      <c r="L67" s="96">
        <v>2.6086331005000001</v>
      </c>
      <c r="M67" s="96">
        <v>2.0295738242999999</v>
      </c>
      <c r="N67" s="96">
        <v>3.3529042262000002</v>
      </c>
      <c r="O67" s="105">
        <v>170</v>
      </c>
      <c r="P67" s="105">
        <v>535</v>
      </c>
      <c r="Q67" s="106">
        <v>0.27673859950000002</v>
      </c>
      <c r="R67" s="96">
        <v>0.21492146670000001</v>
      </c>
      <c r="S67" s="96">
        <v>0.35633598449999998</v>
      </c>
      <c r="T67" s="96">
        <v>1.2314589999999999E-16</v>
      </c>
      <c r="U67" s="98">
        <v>0.3177570093</v>
      </c>
      <c r="V67" s="96">
        <v>0.27340783829999998</v>
      </c>
      <c r="W67" s="96">
        <v>0.36930000839999999</v>
      </c>
      <c r="X67" s="96">
        <v>2.9094882576000001</v>
      </c>
      <c r="Y67" s="96">
        <v>2.2595745042000002</v>
      </c>
      <c r="Z67" s="96">
        <v>3.7463345003000001</v>
      </c>
      <c r="AA67" s="105">
        <v>112</v>
      </c>
      <c r="AB67" s="105">
        <v>495</v>
      </c>
      <c r="AC67" s="106">
        <v>0.20018164920000001</v>
      </c>
      <c r="AD67" s="96">
        <v>0.15277548990000001</v>
      </c>
      <c r="AE67" s="96">
        <v>0.2622979164</v>
      </c>
      <c r="AF67" s="96">
        <v>6.1489920999999996E-6</v>
      </c>
      <c r="AG67" s="98">
        <v>0.22626262629999999</v>
      </c>
      <c r="AH67" s="96">
        <v>0.18801038470000001</v>
      </c>
      <c r="AI67" s="96">
        <v>0.27229759739999998</v>
      </c>
      <c r="AJ67" s="96">
        <v>1.8652961209000001</v>
      </c>
      <c r="AK67" s="96">
        <v>1.4235646964999999</v>
      </c>
      <c r="AL67" s="96">
        <v>2.4440965888999999</v>
      </c>
      <c r="AM67" s="96">
        <v>4.8020429199999999E-2</v>
      </c>
      <c r="AN67" s="96">
        <v>0.72336005739999998</v>
      </c>
      <c r="AO67" s="96">
        <v>0.52472799429999994</v>
      </c>
      <c r="AP67" s="96">
        <v>0.9971828801</v>
      </c>
      <c r="AQ67" s="96">
        <v>0.5687052601</v>
      </c>
      <c r="AR67" s="96">
        <v>1.0923371508999999</v>
      </c>
      <c r="AS67" s="96">
        <v>0.80622543479999997</v>
      </c>
      <c r="AT67" s="96">
        <v>1.4799836370999999</v>
      </c>
      <c r="AU67" s="95">
        <v>1</v>
      </c>
      <c r="AV67" s="95">
        <v>2</v>
      </c>
      <c r="AW67" s="95">
        <v>3</v>
      </c>
      <c r="AX67" s="95" t="s">
        <v>28</v>
      </c>
      <c r="AY67" s="95" t="s">
        <v>28</v>
      </c>
      <c r="AZ67" s="95" t="s">
        <v>28</v>
      </c>
      <c r="BA67" s="95" t="s">
        <v>28</v>
      </c>
      <c r="BB67" s="95" t="s">
        <v>28</v>
      </c>
      <c r="BC67" s="107" t="s">
        <v>229</v>
      </c>
      <c r="BD67" s="108">
        <v>35.6</v>
      </c>
      <c r="BE67" s="108">
        <v>34</v>
      </c>
      <c r="BF67" s="108">
        <v>22.4</v>
      </c>
      <c r="BQ67" s="46"/>
    </row>
    <row r="68" spans="1:93" x14ac:dyDescent="0.3">
      <c r="A68" s="9"/>
      <c r="B68" t="s">
        <v>96</v>
      </c>
      <c r="C68" s="95">
        <v>33</v>
      </c>
      <c r="D68" s="105">
        <v>718</v>
      </c>
      <c r="E68" s="106">
        <v>4.2388120500000001E-2</v>
      </c>
      <c r="F68" s="96">
        <v>2.8505796600000001E-2</v>
      </c>
      <c r="G68" s="96">
        <v>6.3031136700000004E-2</v>
      </c>
      <c r="H68" s="96">
        <v>4.2129100000000003E-5</v>
      </c>
      <c r="I68" s="98">
        <v>4.5961002799999998E-2</v>
      </c>
      <c r="J68" s="96">
        <v>3.2674904400000003E-2</v>
      </c>
      <c r="K68" s="96">
        <v>6.4649424799999994E-2</v>
      </c>
      <c r="L68" s="96">
        <v>0.43645967699999999</v>
      </c>
      <c r="M68" s="96">
        <v>0.2935169245</v>
      </c>
      <c r="N68" s="96">
        <v>0.64901555499999997</v>
      </c>
      <c r="O68" s="105">
        <v>65</v>
      </c>
      <c r="P68" s="105">
        <v>852</v>
      </c>
      <c r="Q68" s="106">
        <v>7.0537926700000003E-2</v>
      </c>
      <c r="R68" s="96">
        <v>5.1559624700000001E-2</v>
      </c>
      <c r="S68" s="96">
        <v>9.6501848799999998E-2</v>
      </c>
      <c r="T68" s="96">
        <v>6.15534493E-2</v>
      </c>
      <c r="U68" s="98">
        <v>7.6291079799999995E-2</v>
      </c>
      <c r="V68" s="96">
        <v>5.9826721499999999E-2</v>
      </c>
      <c r="W68" s="96">
        <v>9.7286441799999998E-2</v>
      </c>
      <c r="X68" s="96">
        <v>0.74159972600000001</v>
      </c>
      <c r="Y68" s="96">
        <v>0.54207155380000005</v>
      </c>
      <c r="Z68" s="96">
        <v>1.0145711388</v>
      </c>
      <c r="AA68" s="105">
        <v>57</v>
      </c>
      <c r="AB68" s="105">
        <v>636</v>
      </c>
      <c r="AC68" s="106">
        <v>8.5964419099999995E-2</v>
      </c>
      <c r="AD68" s="96">
        <v>6.2090480599999998E-2</v>
      </c>
      <c r="AE68" s="96">
        <v>0.11901794409999999</v>
      </c>
      <c r="AF68" s="96">
        <v>0.1813427655</v>
      </c>
      <c r="AG68" s="98">
        <v>8.9622641500000003E-2</v>
      </c>
      <c r="AH68" s="96">
        <v>6.9131079999999998E-2</v>
      </c>
      <c r="AI68" s="96">
        <v>0.1161882308</v>
      </c>
      <c r="AJ68" s="96">
        <v>0.80101796609999998</v>
      </c>
      <c r="AK68" s="96">
        <v>0.57856018809999998</v>
      </c>
      <c r="AL68" s="96">
        <v>1.1090112925</v>
      </c>
      <c r="AM68" s="96">
        <v>0.3472629096</v>
      </c>
      <c r="AN68" s="96">
        <v>1.2186978421000001</v>
      </c>
      <c r="AO68" s="96">
        <v>0.80682640299999997</v>
      </c>
      <c r="AP68" s="96">
        <v>1.8408227902000001</v>
      </c>
      <c r="AQ68" s="96">
        <v>3.3712476599999999E-2</v>
      </c>
      <c r="AR68" s="96">
        <v>1.6640965879</v>
      </c>
      <c r="AS68" s="96">
        <v>1.0399990271999999</v>
      </c>
      <c r="AT68" s="96">
        <v>2.6627115808999999</v>
      </c>
      <c r="AU68" s="95">
        <v>1</v>
      </c>
      <c r="AV68" s="95" t="s">
        <v>28</v>
      </c>
      <c r="AW68" s="95" t="s">
        <v>28</v>
      </c>
      <c r="AX68" s="95" t="s">
        <v>28</v>
      </c>
      <c r="AY68" s="95" t="s">
        <v>28</v>
      </c>
      <c r="AZ68" s="95" t="s">
        <v>28</v>
      </c>
      <c r="BA68" s="95" t="s">
        <v>28</v>
      </c>
      <c r="BB68" s="95" t="s">
        <v>28</v>
      </c>
      <c r="BC68" s="107">
        <v>-1</v>
      </c>
      <c r="BD68" s="108">
        <v>6.6</v>
      </c>
      <c r="BE68" s="108">
        <v>13</v>
      </c>
      <c r="BF68" s="108">
        <v>11.4</v>
      </c>
    </row>
    <row r="69" spans="1:93" s="3" customFormat="1" x14ac:dyDescent="0.3">
      <c r="A69" s="9"/>
      <c r="B69" s="3" t="s">
        <v>184</v>
      </c>
      <c r="C69" s="101">
        <v>49</v>
      </c>
      <c r="D69" s="102">
        <v>332</v>
      </c>
      <c r="E69" s="97">
        <v>0.13297845110000001</v>
      </c>
      <c r="F69" s="103">
        <v>9.4377335600000001E-2</v>
      </c>
      <c r="G69" s="103">
        <v>0.18736774410000001</v>
      </c>
      <c r="H69" s="103">
        <v>7.2441604500000006E-2</v>
      </c>
      <c r="I69" s="104">
        <v>0.14759036140000001</v>
      </c>
      <c r="J69" s="103">
        <v>0.1115469695</v>
      </c>
      <c r="K69" s="103">
        <v>0.1952802025</v>
      </c>
      <c r="L69" s="103">
        <v>1.3692452293999999</v>
      </c>
      <c r="M69" s="103">
        <v>0.97177937790000002</v>
      </c>
      <c r="N69" s="103">
        <v>1.9292779213</v>
      </c>
      <c r="O69" s="102">
        <v>34</v>
      </c>
      <c r="P69" s="102">
        <v>340</v>
      </c>
      <c r="Q69" s="97">
        <v>9.2990148999999994E-2</v>
      </c>
      <c r="R69" s="103">
        <v>6.2819199300000003E-2</v>
      </c>
      <c r="S69" s="103">
        <v>0.13765167189999999</v>
      </c>
      <c r="T69" s="103">
        <v>0.91007506029999996</v>
      </c>
      <c r="U69" s="104">
        <v>0.1</v>
      </c>
      <c r="V69" s="103">
        <v>7.1452946000000003E-2</v>
      </c>
      <c r="W69" s="103">
        <v>0.13995224210000001</v>
      </c>
      <c r="X69" s="103">
        <v>0.97765092119999997</v>
      </c>
      <c r="Y69" s="103">
        <v>0.66044896939999997</v>
      </c>
      <c r="Z69" s="103">
        <v>1.4471993567000001</v>
      </c>
      <c r="AA69" s="102">
        <v>34</v>
      </c>
      <c r="AB69" s="102">
        <v>269</v>
      </c>
      <c r="AC69" s="97">
        <v>0.1207237659</v>
      </c>
      <c r="AD69" s="103">
        <v>8.1754859200000002E-2</v>
      </c>
      <c r="AE69" s="103">
        <v>0.17826741800000001</v>
      </c>
      <c r="AF69" s="103">
        <v>0.55395811790000005</v>
      </c>
      <c r="AG69" s="104">
        <v>0.12639405200000001</v>
      </c>
      <c r="AH69" s="103">
        <v>9.0312273799999995E-2</v>
      </c>
      <c r="AI69" s="103">
        <v>0.1768913097</v>
      </c>
      <c r="AJ69" s="103">
        <v>1.12490617</v>
      </c>
      <c r="AK69" s="103">
        <v>0.76179321310000003</v>
      </c>
      <c r="AL69" s="103">
        <v>1.6610989300000001</v>
      </c>
      <c r="AM69" s="103">
        <v>0.32643557290000003</v>
      </c>
      <c r="AN69" s="103">
        <v>1.2982425254000001</v>
      </c>
      <c r="AO69" s="103">
        <v>0.77082004530000003</v>
      </c>
      <c r="AP69" s="103">
        <v>2.1865462177000001</v>
      </c>
      <c r="AQ69" s="103">
        <v>0.14961871400000001</v>
      </c>
      <c r="AR69" s="103">
        <v>0.69928735279999998</v>
      </c>
      <c r="AS69" s="103">
        <v>0.429880492</v>
      </c>
      <c r="AT69" s="103">
        <v>1.1375319672999999</v>
      </c>
      <c r="AU69" s="101" t="s">
        <v>28</v>
      </c>
      <c r="AV69" s="101" t="s">
        <v>28</v>
      </c>
      <c r="AW69" s="101" t="s">
        <v>28</v>
      </c>
      <c r="AX69" s="101" t="s">
        <v>28</v>
      </c>
      <c r="AY69" s="101" t="s">
        <v>28</v>
      </c>
      <c r="AZ69" s="101" t="s">
        <v>28</v>
      </c>
      <c r="BA69" s="101" t="s">
        <v>28</v>
      </c>
      <c r="BB69" s="101" t="s">
        <v>28</v>
      </c>
      <c r="BC69" s="99" t="s">
        <v>28</v>
      </c>
      <c r="BD69" s="100">
        <v>9.8000000000000007</v>
      </c>
      <c r="BE69" s="100">
        <v>6.8</v>
      </c>
      <c r="BF69" s="100">
        <v>6.8</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5">
        <v>12</v>
      </c>
      <c r="D70" s="105">
        <v>149</v>
      </c>
      <c r="E70" s="106">
        <v>7.2382092499999995E-2</v>
      </c>
      <c r="F70" s="96">
        <v>3.9524826499999999E-2</v>
      </c>
      <c r="G70" s="96">
        <v>0.13255383479999999</v>
      </c>
      <c r="H70" s="96">
        <v>0.34094680630000002</v>
      </c>
      <c r="I70" s="98">
        <v>8.0536912799999999E-2</v>
      </c>
      <c r="J70" s="96">
        <v>4.57376933E-2</v>
      </c>
      <c r="K70" s="96">
        <v>0.14181288680000001</v>
      </c>
      <c r="L70" s="96">
        <v>0.74529996430000001</v>
      </c>
      <c r="M70" s="96">
        <v>0.40697706750000001</v>
      </c>
      <c r="N70" s="96">
        <v>1.3648730633999999</v>
      </c>
      <c r="O70" s="105" t="s">
        <v>28</v>
      </c>
      <c r="P70" s="105" t="s">
        <v>28</v>
      </c>
      <c r="Q70" s="106" t="s">
        <v>28</v>
      </c>
      <c r="R70" s="96" t="s">
        <v>28</v>
      </c>
      <c r="S70" s="96" t="s">
        <v>28</v>
      </c>
      <c r="T70" s="96" t="s">
        <v>28</v>
      </c>
      <c r="U70" s="98" t="s">
        <v>28</v>
      </c>
      <c r="V70" s="96" t="s">
        <v>28</v>
      </c>
      <c r="W70" s="96" t="s">
        <v>28</v>
      </c>
      <c r="X70" s="96" t="s">
        <v>28</v>
      </c>
      <c r="Y70" s="96" t="s">
        <v>28</v>
      </c>
      <c r="Z70" s="96" t="s">
        <v>28</v>
      </c>
      <c r="AA70" s="105">
        <v>18</v>
      </c>
      <c r="AB70" s="105">
        <v>110</v>
      </c>
      <c r="AC70" s="106">
        <v>0.16177674780000001</v>
      </c>
      <c r="AD70" s="96">
        <v>9.7699545400000004E-2</v>
      </c>
      <c r="AE70" s="96">
        <v>0.2678796101</v>
      </c>
      <c r="AF70" s="96">
        <v>0.1107115509</v>
      </c>
      <c r="AG70" s="98">
        <v>0.1636363636</v>
      </c>
      <c r="AH70" s="96">
        <v>0.10309786980000001</v>
      </c>
      <c r="AI70" s="96">
        <v>0.25972272320000001</v>
      </c>
      <c r="AJ70" s="96">
        <v>1.5074385756999999</v>
      </c>
      <c r="AK70" s="96">
        <v>0.91036607889999999</v>
      </c>
      <c r="AL70" s="96">
        <v>2.4961069092999999</v>
      </c>
      <c r="AM70" s="96">
        <v>7.1361565E-3</v>
      </c>
      <c r="AN70" s="96">
        <v>4.0333501108999998</v>
      </c>
      <c r="AO70" s="96">
        <v>1.4602940437</v>
      </c>
      <c r="AP70" s="96">
        <v>11.140162618</v>
      </c>
      <c r="AQ70" s="96">
        <v>0.27918020650000003</v>
      </c>
      <c r="AR70" s="96">
        <v>0.55413941820000001</v>
      </c>
      <c r="AS70" s="96">
        <v>0.19022759680000001</v>
      </c>
      <c r="AT70" s="96">
        <v>1.6142268524000001</v>
      </c>
      <c r="AU70" s="95" t="s">
        <v>28</v>
      </c>
      <c r="AV70" s="95" t="s">
        <v>28</v>
      </c>
      <c r="AW70" s="95" t="s">
        <v>28</v>
      </c>
      <c r="AX70" s="95" t="s">
        <v>28</v>
      </c>
      <c r="AY70" s="95" t="s">
        <v>28</v>
      </c>
      <c r="AZ70" s="95" t="s">
        <v>28</v>
      </c>
      <c r="BA70" s="95" t="s">
        <v>421</v>
      </c>
      <c r="BB70" s="95" t="s">
        <v>28</v>
      </c>
      <c r="BC70" s="107" t="s">
        <v>422</v>
      </c>
      <c r="BD70" s="108">
        <v>2.4</v>
      </c>
      <c r="BE70" s="108" t="s">
        <v>28</v>
      </c>
      <c r="BF70" s="108">
        <v>3.6</v>
      </c>
    </row>
    <row r="71" spans="1:93" x14ac:dyDescent="0.3">
      <c r="A71" s="9"/>
      <c r="B71" t="s">
        <v>185</v>
      </c>
      <c r="C71" s="95">
        <v>174</v>
      </c>
      <c r="D71" s="105">
        <v>1218</v>
      </c>
      <c r="E71" s="106">
        <v>0.12678870449999999</v>
      </c>
      <c r="F71" s="96">
        <v>9.9010690600000006E-2</v>
      </c>
      <c r="G71" s="96">
        <v>0.16235999849999999</v>
      </c>
      <c r="H71" s="96">
        <v>3.46065911E-2</v>
      </c>
      <c r="I71" s="98">
        <v>0.14285714290000001</v>
      </c>
      <c r="J71" s="96">
        <v>0.1231324547</v>
      </c>
      <c r="K71" s="96">
        <v>0.1657415448</v>
      </c>
      <c r="L71" s="96">
        <v>1.3055109856</v>
      </c>
      <c r="M71" s="96">
        <v>1.0194878543999999</v>
      </c>
      <c r="N71" s="96">
        <v>1.6717795374</v>
      </c>
      <c r="O71" s="105">
        <v>138</v>
      </c>
      <c r="P71" s="105">
        <v>1158</v>
      </c>
      <c r="Q71" s="106">
        <v>0.1084955543</v>
      </c>
      <c r="R71" s="96">
        <v>8.3864666899999996E-2</v>
      </c>
      <c r="S71" s="96">
        <v>0.14036048479999999</v>
      </c>
      <c r="T71" s="96">
        <v>0.31646179889999998</v>
      </c>
      <c r="U71" s="98">
        <v>0.11917098449999999</v>
      </c>
      <c r="V71" s="96">
        <v>0.1008582526</v>
      </c>
      <c r="W71" s="96">
        <v>0.14080874060000001</v>
      </c>
      <c r="X71" s="96">
        <v>1.1406668310000001</v>
      </c>
      <c r="Y71" s="96">
        <v>0.88171026419999998</v>
      </c>
      <c r="Z71" s="96">
        <v>1.4756784311</v>
      </c>
      <c r="AA71" s="105">
        <v>219</v>
      </c>
      <c r="AB71" s="105">
        <v>1039</v>
      </c>
      <c r="AC71" s="106">
        <v>0.1929449104</v>
      </c>
      <c r="AD71" s="96">
        <v>0.15272659999999999</v>
      </c>
      <c r="AE71" s="96">
        <v>0.2437541231</v>
      </c>
      <c r="AF71" s="96">
        <v>8.7232713999999998E-7</v>
      </c>
      <c r="AG71" s="98">
        <v>0.2107795958</v>
      </c>
      <c r="AH71" s="96">
        <v>0.18463315769999999</v>
      </c>
      <c r="AI71" s="96">
        <v>0.24062870689999999</v>
      </c>
      <c r="AJ71" s="96">
        <v>1.7978640618999999</v>
      </c>
      <c r="AK71" s="96">
        <v>1.4231091392999999</v>
      </c>
      <c r="AL71" s="96">
        <v>2.2713051978999999</v>
      </c>
      <c r="AM71" s="96">
        <v>1.3154740000000001E-4</v>
      </c>
      <c r="AN71" s="96">
        <v>1.7783669719999999</v>
      </c>
      <c r="AO71" s="96">
        <v>1.3239128576999999</v>
      </c>
      <c r="AP71" s="96">
        <v>2.3888196786</v>
      </c>
      <c r="AQ71" s="96">
        <v>0.31630620990000002</v>
      </c>
      <c r="AR71" s="96">
        <v>0.85571940150000003</v>
      </c>
      <c r="AS71" s="96">
        <v>0.63092577409999995</v>
      </c>
      <c r="AT71" s="96">
        <v>1.1606051365000001</v>
      </c>
      <c r="AU71" s="95" t="s">
        <v>28</v>
      </c>
      <c r="AV71" s="95" t="s">
        <v>28</v>
      </c>
      <c r="AW71" s="95">
        <v>3</v>
      </c>
      <c r="AX71" s="95" t="s">
        <v>28</v>
      </c>
      <c r="AY71" s="95" t="s">
        <v>228</v>
      </c>
      <c r="AZ71" s="95" t="s">
        <v>28</v>
      </c>
      <c r="BA71" s="95" t="s">
        <v>28</v>
      </c>
      <c r="BB71" s="95" t="s">
        <v>28</v>
      </c>
      <c r="BC71" s="107" t="s">
        <v>439</v>
      </c>
      <c r="BD71" s="108">
        <v>34.799999999999997</v>
      </c>
      <c r="BE71" s="108">
        <v>27.6</v>
      </c>
      <c r="BF71" s="108">
        <v>43.8</v>
      </c>
    </row>
    <row r="72" spans="1:93" x14ac:dyDescent="0.3">
      <c r="A72" s="9"/>
      <c r="B72" t="s">
        <v>186</v>
      </c>
      <c r="C72" s="95">
        <v>282</v>
      </c>
      <c r="D72" s="105">
        <v>885</v>
      </c>
      <c r="E72" s="106">
        <v>0.27811257290000002</v>
      </c>
      <c r="F72" s="96">
        <v>0.22119609430000001</v>
      </c>
      <c r="G72" s="96">
        <v>0.34967436229999999</v>
      </c>
      <c r="H72" s="96">
        <v>2.1444059999999999E-19</v>
      </c>
      <c r="I72" s="98">
        <v>0.31864406779999999</v>
      </c>
      <c r="J72" s="96">
        <v>0.2835420816</v>
      </c>
      <c r="K72" s="96">
        <v>0.35809161509999998</v>
      </c>
      <c r="L72" s="96">
        <v>2.8636543030000001</v>
      </c>
      <c r="M72" s="96">
        <v>2.2775998242000002</v>
      </c>
      <c r="N72" s="96">
        <v>3.6005078151999999</v>
      </c>
      <c r="O72" s="105">
        <v>196</v>
      </c>
      <c r="P72" s="105">
        <v>833</v>
      </c>
      <c r="Q72" s="106">
        <v>0.2060790176</v>
      </c>
      <c r="R72" s="96">
        <v>0.16184296249999999</v>
      </c>
      <c r="S72" s="96">
        <v>0.26240598199999998</v>
      </c>
      <c r="T72" s="96">
        <v>3.5787010000000001E-10</v>
      </c>
      <c r="U72" s="98">
        <v>0.23529411759999999</v>
      </c>
      <c r="V72" s="96">
        <v>0.2045554051</v>
      </c>
      <c r="W72" s="96">
        <v>0.27065196229999999</v>
      </c>
      <c r="X72" s="96">
        <v>2.1666095116999999</v>
      </c>
      <c r="Y72" s="96">
        <v>1.7015342271</v>
      </c>
      <c r="Z72" s="96">
        <v>2.7588024392000001</v>
      </c>
      <c r="AA72" s="105">
        <v>99</v>
      </c>
      <c r="AB72" s="105">
        <v>776</v>
      </c>
      <c r="AC72" s="106">
        <v>0.1158253626</v>
      </c>
      <c r="AD72" s="96">
        <v>8.7691866199999996E-2</v>
      </c>
      <c r="AE72" s="96">
        <v>0.15298470889999999</v>
      </c>
      <c r="AF72" s="96">
        <v>0.59106936499999996</v>
      </c>
      <c r="AG72" s="98">
        <v>0.12757731959999999</v>
      </c>
      <c r="AH72" s="96">
        <v>0.10476699790000001</v>
      </c>
      <c r="AI72" s="96">
        <v>0.15535400269999999</v>
      </c>
      <c r="AJ72" s="96">
        <v>1.0792627619999999</v>
      </c>
      <c r="AK72" s="96">
        <v>0.81711434859999998</v>
      </c>
      <c r="AL72" s="96">
        <v>1.4255142031000001</v>
      </c>
      <c r="AM72" s="96">
        <v>4.037267E-4</v>
      </c>
      <c r="AN72" s="96">
        <v>0.56204345290000002</v>
      </c>
      <c r="AO72" s="96">
        <v>0.4084457319</v>
      </c>
      <c r="AP72" s="96">
        <v>0.77340223740000003</v>
      </c>
      <c r="AQ72" s="96">
        <v>3.3355784600000001E-2</v>
      </c>
      <c r="AR72" s="96">
        <v>0.74099137439999996</v>
      </c>
      <c r="AS72" s="96">
        <v>0.56220371329999996</v>
      </c>
      <c r="AT72" s="96">
        <v>0.97663569959999996</v>
      </c>
      <c r="AU72" s="95">
        <v>1</v>
      </c>
      <c r="AV72" s="95">
        <v>2</v>
      </c>
      <c r="AW72" s="95" t="s">
        <v>28</v>
      </c>
      <c r="AX72" s="95" t="s">
        <v>28</v>
      </c>
      <c r="AY72" s="95" t="s">
        <v>228</v>
      </c>
      <c r="AZ72" s="95" t="s">
        <v>28</v>
      </c>
      <c r="BA72" s="95" t="s">
        <v>28</v>
      </c>
      <c r="BB72" s="95" t="s">
        <v>28</v>
      </c>
      <c r="BC72" s="107" t="s">
        <v>440</v>
      </c>
      <c r="BD72" s="108">
        <v>56.4</v>
      </c>
      <c r="BE72" s="108">
        <v>39.200000000000003</v>
      </c>
      <c r="BF72" s="108">
        <v>19.8</v>
      </c>
    </row>
    <row r="73" spans="1:93" x14ac:dyDescent="0.3">
      <c r="A73" s="9"/>
      <c r="B73" t="s">
        <v>188</v>
      </c>
      <c r="C73" s="95">
        <v>64</v>
      </c>
      <c r="D73" s="105">
        <v>160</v>
      </c>
      <c r="E73" s="106">
        <v>0.3325844389</v>
      </c>
      <c r="F73" s="96">
        <v>0.24107440099999999</v>
      </c>
      <c r="G73" s="96">
        <v>0.4588310022</v>
      </c>
      <c r="H73" s="96">
        <v>6.4980440000000001E-14</v>
      </c>
      <c r="I73" s="98">
        <v>0.4</v>
      </c>
      <c r="J73" s="96">
        <v>0.3130832248</v>
      </c>
      <c r="K73" s="96">
        <v>0.51104622460000004</v>
      </c>
      <c r="L73" s="96">
        <v>3.4245372288000002</v>
      </c>
      <c r="M73" s="96">
        <v>2.4822816842000002</v>
      </c>
      <c r="N73" s="96">
        <v>4.7244659241000004</v>
      </c>
      <c r="O73" s="105">
        <v>92</v>
      </c>
      <c r="P73" s="105">
        <v>189</v>
      </c>
      <c r="Q73" s="106">
        <v>0.41508626189999998</v>
      </c>
      <c r="R73" s="96">
        <v>0.311234711</v>
      </c>
      <c r="S73" s="96">
        <v>0.55359058220000001</v>
      </c>
      <c r="T73" s="96">
        <v>1.1345760000000001E-23</v>
      </c>
      <c r="U73" s="98">
        <v>0.48677248680000001</v>
      </c>
      <c r="V73" s="96">
        <v>0.39680956090000002</v>
      </c>
      <c r="W73" s="96">
        <v>0.59713141329999997</v>
      </c>
      <c r="X73" s="96">
        <v>4.3640049028999996</v>
      </c>
      <c r="Y73" s="96">
        <v>3.2721627507000002</v>
      </c>
      <c r="Z73" s="96">
        <v>5.8201685683999997</v>
      </c>
      <c r="AA73" s="105">
        <v>102</v>
      </c>
      <c r="AB73" s="105">
        <v>176</v>
      </c>
      <c r="AC73" s="106">
        <v>0.53237653959999998</v>
      </c>
      <c r="AD73" s="96">
        <v>0.40355667569999998</v>
      </c>
      <c r="AE73" s="96">
        <v>0.70231716379999998</v>
      </c>
      <c r="AF73" s="96">
        <v>9.2532579999999994E-30</v>
      </c>
      <c r="AG73" s="98">
        <v>0.57954545449999995</v>
      </c>
      <c r="AH73" s="96">
        <v>0.4773159998</v>
      </c>
      <c r="AI73" s="96">
        <v>0.70366996719999997</v>
      </c>
      <c r="AJ73" s="96">
        <v>4.9606939410999997</v>
      </c>
      <c r="AK73" s="96">
        <v>3.7603481882000001</v>
      </c>
      <c r="AL73" s="96">
        <v>6.5442036602</v>
      </c>
      <c r="AM73" s="96">
        <v>0.16890011560000001</v>
      </c>
      <c r="AN73" s="96">
        <v>1.2825684405</v>
      </c>
      <c r="AO73" s="96">
        <v>0.89971108450000004</v>
      </c>
      <c r="AP73" s="96">
        <v>1.8283444907999999</v>
      </c>
      <c r="AQ73" s="96">
        <v>0.26493008400000001</v>
      </c>
      <c r="AR73" s="96">
        <v>1.2480627874000001</v>
      </c>
      <c r="AS73" s="96">
        <v>0.84536129199999999</v>
      </c>
      <c r="AT73" s="96">
        <v>1.8425976397999999</v>
      </c>
      <c r="AU73" s="95">
        <v>1</v>
      </c>
      <c r="AV73" s="95">
        <v>2</v>
      </c>
      <c r="AW73" s="95">
        <v>3</v>
      </c>
      <c r="AX73" s="95" t="s">
        <v>28</v>
      </c>
      <c r="AY73" s="95" t="s">
        <v>28</v>
      </c>
      <c r="AZ73" s="95" t="s">
        <v>28</v>
      </c>
      <c r="BA73" s="95" t="s">
        <v>28</v>
      </c>
      <c r="BB73" s="95" t="s">
        <v>28</v>
      </c>
      <c r="BC73" s="107" t="s">
        <v>229</v>
      </c>
      <c r="BD73" s="108">
        <v>12.8</v>
      </c>
      <c r="BE73" s="108">
        <v>18.399999999999999</v>
      </c>
      <c r="BF73" s="108">
        <v>20.399999999999999</v>
      </c>
    </row>
    <row r="74" spans="1:93" x14ac:dyDescent="0.3">
      <c r="A74" s="9"/>
      <c r="B74" t="s">
        <v>187</v>
      </c>
      <c r="C74" s="95">
        <v>28</v>
      </c>
      <c r="D74" s="105">
        <v>125</v>
      </c>
      <c r="E74" s="106">
        <v>0.18161718090000001</v>
      </c>
      <c r="F74" s="96">
        <v>0.1186342568</v>
      </c>
      <c r="G74" s="96">
        <v>0.27803773790000003</v>
      </c>
      <c r="H74" s="96">
        <v>3.9642959000000004E-3</v>
      </c>
      <c r="I74" s="98">
        <v>0.224</v>
      </c>
      <c r="J74" s="96">
        <v>0.15466286360000001</v>
      </c>
      <c r="K74" s="96">
        <v>0.32442177020000001</v>
      </c>
      <c r="L74" s="96">
        <v>1.8700658377999999</v>
      </c>
      <c r="M74" s="96">
        <v>1.2215467159</v>
      </c>
      <c r="N74" s="96">
        <v>2.8628837458</v>
      </c>
      <c r="O74" s="105"/>
      <c r="P74" s="105"/>
      <c r="Q74" s="106"/>
      <c r="R74" s="96"/>
      <c r="S74" s="96"/>
      <c r="T74" s="96"/>
      <c r="U74" s="98"/>
      <c r="V74" s="96"/>
      <c r="W74" s="96"/>
      <c r="X74" s="96"/>
      <c r="Y74" s="96"/>
      <c r="Z74" s="96"/>
      <c r="AA74" s="105">
        <v>32</v>
      </c>
      <c r="AB74" s="105">
        <v>110</v>
      </c>
      <c r="AC74" s="106">
        <v>0.25842253110000002</v>
      </c>
      <c r="AD74" s="96">
        <v>0.17285141179999999</v>
      </c>
      <c r="AE74" s="96">
        <v>0.3863561418</v>
      </c>
      <c r="AF74" s="96">
        <v>1.8453200000000001E-5</v>
      </c>
      <c r="AG74" s="98">
        <v>0.2909090909</v>
      </c>
      <c r="AH74" s="96">
        <v>0.20572387559999999</v>
      </c>
      <c r="AI74" s="96">
        <v>0.41136741630000001</v>
      </c>
      <c r="AJ74" s="96">
        <v>2.4079856807</v>
      </c>
      <c r="AK74" s="96">
        <v>1.6106324893999999</v>
      </c>
      <c r="AL74" s="96">
        <v>3.6000733107</v>
      </c>
      <c r="AM74" s="96">
        <v>2.0850720600000001E-2</v>
      </c>
      <c r="AN74" s="96">
        <v>2.0813259276</v>
      </c>
      <c r="AO74" s="96">
        <v>1.1176798189999999</v>
      </c>
      <c r="AP74" s="96">
        <v>3.8758126818999998</v>
      </c>
      <c r="AQ74" s="96">
        <v>0.2417113558</v>
      </c>
      <c r="AR74" s="96">
        <v>0.68364926500000001</v>
      </c>
      <c r="AS74" s="96">
        <v>0.36167555950000002</v>
      </c>
      <c r="AT74" s="96">
        <v>1.2922529743</v>
      </c>
      <c r="AU74" s="95"/>
      <c r="AV74" s="95" t="s">
        <v>28</v>
      </c>
      <c r="AW74" s="95"/>
      <c r="AX74" s="95" t="s">
        <v>28</v>
      </c>
      <c r="AY74" s="95" t="s">
        <v>28</v>
      </c>
      <c r="AZ74" s="95" t="s">
        <v>28</v>
      </c>
      <c r="BA74" s="95" t="s">
        <v>421</v>
      </c>
      <c r="BB74" s="95" t="s">
        <v>28</v>
      </c>
      <c r="BC74" s="107" t="s">
        <v>422</v>
      </c>
      <c r="BD74" s="108">
        <v>5.6</v>
      </c>
      <c r="BE74" s="108"/>
      <c r="BF74" s="108">
        <v>6.4</v>
      </c>
    </row>
    <row r="75" spans="1:93" x14ac:dyDescent="0.3">
      <c r="A75" s="9"/>
      <c r="B75" t="s">
        <v>189</v>
      </c>
      <c r="C75" s="95">
        <v>68</v>
      </c>
      <c r="D75" s="105">
        <v>221</v>
      </c>
      <c r="E75" s="106">
        <v>0.25647658449999999</v>
      </c>
      <c r="F75" s="96">
        <v>0.1874313561</v>
      </c>
      <c r="G75" s="96">
        <v>0.35095642339999999</v>
      </c>
      <c r="H75" s="96">
        <v>1.2883124E-9</v>
      </c>
      <c r="I75" s="98">
        <v>0.3076923077</v>
      </c>
      <c r="J75" s="96">
        <v>0.24260139280000001</v>
      </c>
      <c r="K75" s="96">
        <v>0.3902473729</v>
      </c>
      <c r="L75" s="96">
        <v>2.6408740428000002</v>
      </c>
      <c r="M75" s="96">
        <v>1.9299329184</v>
      </c>
      <c r="N75" s="96">
        <v>3.6137088720000001</v>
      </c>
      <c r="O75" s="105">
        <v>111</v>
      </c>
      <c r="P75" s="105">
        <v>289</v>
      </c>
      <c r="Q75" s="106">
        <v>0.32877183840000002</v>
      </c>
      <c r="R75" s="96">
        <v>0.2491078571</v>
      </c>
      <c r="S75" s="96">
        <v>0.43391213350000002</v>
      </c>
      <c r="T75" s="96">
        <v>1.941758E-18</v>
      </c>
      <c r="U75" s="98">
        <v>0.38408304500000001</v>
      </c>
      <c r="V75" s="96">
        <v>0.31888395000000003</v>
      </c>
      <c r="W75" s="96">
        <v>0.46261276379999999</v>
      </c>
      <c r="X75" s="96">
        <v>3.4565391495000002</v>
      </c>
      <c r="Y75" s="96">
        <v>2.6189927474000001</v>
      </c>
      <c r="Z75" s="96">
        <v>4.5619304992999998</v>
      </c>
      <c r="AA75" s="105">
        <v>126</v>
      </c>
      <c r="AB75" s="105">
        <v>287</v>
      </c>
      <c r="AC75" s="106">
        <v>0.38763514110000002</v>
      </c>
      <c r="AD75" s="96">
        <v>0.29823319850000002</v>
      </c>
      <c r="AE75" s="96">
        <v>0.50383727700000003</v>
      </c>
      <c r="AF75" s="96">
        <v>7.9681320000000004E-22</v>
      </c>
      <c r="AG75" s="98">
        <v>0.4390243902</v>
      </c>
      <c r="AH75" s="96">
        <v>0.36868679910000002</v>
      </c>
      <c r="AI75" s="96">
        <v>0.52278089620000001</v>
      </c>
      <c r="AJ75" s="96">
        <v>3.6119910492999998</v>
      </c>
      <c r="AK75" s="96">
        <v>2.7789421783999999</v>
      </c>
      <c r="AL75" s="96">
        <v>4.6947645913000002</v>
      </c>
      <c r="AM75" s="96">
        <v>0.33422828380000003</v>
      </c>
      <c r="AN75" s="96">
        <v>1.1790399781000001</v>
      </c>
      <c r="AO75" s="96">
        <v>0.84400604879999996</v>
      </c>
      <c r="AP75" s="96">
        <v>1.6470678994000001</v>
      </c>
      <c r="AQ75" s="96">
        <v>0.1944339236</v>
      </c>
      <c r="AR75" s="96">
        <v>1.2818785742000001</v>
      </c>
      <c r="AS75" s="96">
        <v>0.88093911670000002</v>
      </c>
      <c r="AT75" s="96">
        <v>1.8652965316000001</v>
      </c>
      <c r="AU75" s="95">
        <v>1</v>
      </c>
      <c r="AV75" s="95">
        <v>2</v>
      </c>
      <c r="AW75" s="95">
        <v>3</v>
      </c>
      <c r="AX75" s="95" t="s">
        <v>28</v>
      </c>
      <c r="AY75" s="95" t="s">
        <v>28</v>
      </c>
      <c r="AZ75" s="95" t="s">
        <v>28</v>
      </c>
      <c r="BA75" s="95" t="s">
        <v>28</v>
      </c>
      <c r="BB75" s="95" t="s">
        <v>28</v>
      </c>
      <c r="BC75" s="107" t="s">
        <v>229</v>
      </c>
      <c r="BD75" s="108">
        <v>13.6</v>
      </c>
      <c r="BE75" s="108">
        <v>22.2</v>
      </c>
      <c r="BF75" s="108">
        <v>25.2</v>
      </c>
      <c r="BQ75" s="46"/>
      <c r="CC75" s="4"/>
      <c r="CO75" s="4"/>
    </row>
    <row r="76" spans="1:93" x14ac:dyDescent="0.3">
      <c r="A76" s="9"/>
      <c r="B76" t="s">
        <v>190</v>
      </c>
      <c r="C76" s="95">
        <v>319</v>
      </c>
      <c r="D76" s="105">
        <v>645</v>
      </c>
      <c r="E76" s="106">
        <v>0.42897893100000001</v>
      </c>
      <c r="F76" s="96">
        <v>0.34095055210000003</v>
      </c>
      <c r="G76" s="96">
        <v>0.53973493260000005</v>
      </c>
      <c r="H76" s="96">
        <v>7.9499110000000002E-37</v>
      </c>
      <c r="I76" s="98">
        <v>0.49457364339999998</v>
      </c>
      <c r="J76" s="96">
        <v>0.4431725286</v>
      </c>
      <c r="K76" s="96">
        <v>0.55193648740000001</v>
      </c>
      <c r="L76" s="96">
        <v>4.4170867533999996</v>
      </c>
      <c r="M76" s="96">
        <v>3.5106809645000001</v>
      </c>
      <c r="N76" s="96">
        <v>5.5575130819999998</v>
      </c>
      <c r="O76" s="105">
        <v>330</v>
      </c>
      <c r="P76" s="105">
        <v>665</v>
      </c>
      <c r="Q76" s="106">
        <v>0.4387343118</v>
      </c>
      <c r="R76" s="96">
        <v>0.35054519169999998</v>
      </c>
      <c r="S76" s="96">
        <v>0.54910978929999998</v>
      </c>
      <c r="T76" s="96">
        <v>1.1433950000000001E-40</v>
      </c>
      <c r="U76" s="98">
        <v>0.49624060149999999</v>
      </c>
      <c r="V76" s="96">
        <v>0.44548716059999999</v>
      </c>
      <c r="W76" s="96">
        <v>0.55277627809999996</v>
      </c>
      <c r="X76" s="96">
        <v>4.6126284184999999</v>
      </c>
      <c r="Y76" s="96">
        <v>3.6854530631000002</v>
      </c>
      <c r="Z76" s="96">
        <v>5.7730598010999996</v>
      </c>
      <c r="AA76" s="105">
        <v>379</v>
      </c>
      <c r="AB76" s="105">
        <v>663</v>
      </c>
      <c r="AC76" s="106">
        <v>0.52037769099999998</v>
      </c>
      <c r="AD76" s="96">
        <v>0.41872558970000001</v>
      </c>
      <c r="AE76" s="96">
        <v>0.64670740930000004</v>
      </c>
      <c r="AF76" s="96">
        <v>5.3869549999999999E-46</v>
      </c>
      <c r="AG76" s="98">
        <v>0.57164404219999998</v>
      </c>
      <c r="AH76" s="96">
        <v>0.51689507619999997</v>
      </c>
      <c r="AI76" s="96">
        <v>0.63219195939999995</v>
      </c>
      <c r="AJ76" s="96">
        <v>4.8488884591000003</v>
      </c>
      <c r="AK76" s="96">
        <v>3.9016923943999999</v>
      </c>
      <c r="AL76" s="96">
        <v>6.0260309916999999</v>
      </c>
      <c r="AM76" s="96">
        <v>0.18481107969999999</v>
      </c>
      <c r="AN76" s="96">
        <v>1.1860884298000001</v>
      </c>
      <c r="AO76" s="96">
        <v>0.92166177920000003</v>
      </c>
      <c r="AP76" s="96">
        <v>1.5263796276999999</v>
      </c>
      <c r="AQ76" s="96">
        <v>0.86619899320000004</v>
      </c>
      <c r="AR76" s="96">
        <v>1.0227409323000001</v>
      </c>
      <c r="AS76" s="96">
        <v>0.78734596830000003</v>
      </c>
      <c r="AT76" s="96">
        <v>1.3285125683000001</v>
      </c>
      <c r="AU76" s="95">
        <v>1</v>
      </c>
      <c r="AV76" s="95">
        <v>2</v>
      </c>
      <c r="AW76" s="95">
        <v>3</v>
      </c>
      <c r="AX76" s="95" t="s">
        <v>28</v>
      </c>
      <c r="AY76" s="95" t="s">
        <v>28</v>
      </c>
      <c r="AZ76" s="95" t="s">
        <v>28</v>
      </c>
      <c r="BA76" s="95" t="s">
        <v>28</v>
      </c>
      <c r="BB76" s="95" t="s">
        <v>28</v>
      </c>
      <c r="BC76" s="107" t="s">
        <v>229</v>
      </c>
      <c r="BD76" s="108">
        <v>63.8</v>
      </c>
      <c r="BE76" s="108">
        <v>66</v>
      </c>
      <c r="BF76" s="108">
        <v>75.8</v>
      </c>
      <c r="BQ76" s="46"/>
      <c r="CC76" s="4"/>
      <c r="CO76" s="4"/>
    </row>
    <row r="77" spans="1:93" x14ac:dyDescent="0.3">
      <c r="A77" s="9"/>
      <c r="B77" t="s">
        <v>193</v>
      </c>
      <c r="C77" s="95">
        <v>182</v>
      </c>
      <c r="D77" s="105">
        <v>678</v>
      </c>
      <c r="E77" s="106">
        <v>0.2233156808</v>
      </c>
      <c r="F77" s="96">
        <v>0.17394224189999999</v>
      </c>
      <c r="G77" s="96">
        <v>0.28670375139999998</v>
      </c>
      <c r="H77" s="96">
        <v>6.511274E-11</v>
      </c>
      <c r="I77" s="98">
        <v>0.2684365782</v>
      </c>
      <c r="J77" s="96">
        <v>0.2321381066</v>
      </c>
      <c r="K77" s="96">
        <v>0.31041089100000002</v>
      </c>
      <c r="L77" s="96">
        <v>2.2994246668999998</v>
      </c>
      <c r="M77" s="96">
        <v>1.7910389465000001</v>
      </c>
      <c r="N77" s="96">
        <v>2.9521154796000002</v>
      </c>
      <c r="O77" s="105">
        <v>158</v>
      </c>
      <c r="P77" s="105">
        <v>697</v>
      </c>
      <c r="Q77" s="106">
        <v>0.19254369769999999</v>
      </c>
      <c r="R77" s="96">
        <v>0.149727835</v>
      </c>
      <c r="S77" s="96">
        <v>0.24760309629999999</v>
      </c>
      <c r="T77" s="96">
        <v>3.8890613E-8</v>
      </c>
      <c r="U77" s="98">
        <v>0.22668579629999999</v>
      </c>
      <c r="V77" s="96">
        <v>0.1939573983</v>
      </c>
      <c r="W77" s="96">
        <v>0.26493678850000002</v>
      </c>
      <c r="X77" s="96">
        <v>2.0243060733</v>
      </c>
      <c r="Y77" s="96">
        <v>1.5741619654000001</v>
      </c>
      <c r="Z77" s="96">
        <v>2.6031724613999998</v>
      </c>
      <c r="AA77" s="105">
        <v>148</v>
      </c>
      <c r="AB77" s="105">
        <v>564</v>
      </c>
      <c r="AC77" s="106">
        <v>0.23534055779999999</v>
      </c>
      <c r="AD77" s="96">
        <v>0.18283595020000001</v>
      </c>
      <c r="AE77" s="96">
        <v>0.30292280090000001</v>
      </c>
      <c r="AF77" s="96">
        <v>1.0843695000000001E-9</v>
      </c>
      <c r="AG77" s="98">
        <v>0.2624113475</v>
      </c>
      <c r="AH77" s="96">
        <v>0.22336456430000001</v>
      </c>
      <c r="AI77" s="96">
        <v>0.30828397299999999</v>
      </c>
      <c r="AJ77" s="96">
        <v>2.1929074486000002</v>
      </c>
      <c r="AK77" s="96">
        <v>1.7036685937</v>
      </c>
      <c r="AL77" s="96">
        <v>2.8226399760000001</v>
      </c>
      <c r="AM77" s="96">
        <v>0.1973138529</v>
      </c>
      <c r="AN77" s="96">
        <v>1.2222708953000001</v>
      </c>
      <c r="AO77" s="96">
        <v>0.90084811549999999</v>
      </c>
      <c r="AP77" s="96">
        <v>1.6583773845000001</v>
      </c>
      <c r="AQ77" s="96">
        <v>0.33569091350000002</v>
      </c>
      <c r="AR77" s="96">
        <v>0.86220410960000005</v>
      </c>
      <c r="AS77" s="96">
        <v>0.63755904590000001</v>
      </c>
      <c r="AT77" s="96">
        <v>1.166003261</v>
      </c>
      <c r="AU77" s="95">
        <v>1</v>
      </c>
      <c r="AV77" s="95">
        <v>2</v>
      </c>
      <c r="AW77" s="95">
        <v>3</v>
      </c>
      <c r="AX77" s="95" t="s">
        <v>28</v>
      </c>
      <c r="AY77" s="95" t="s">
        <v>28</v>
      </c>
      <c r="AZ77" s="95" t="s">
        <v>28</v>
      </c>
      <c r="BA77" s="95" t="s">
        <v>28</v>
      </c>
      <c r="BB77" s="95" t="s">
        <v>28</v>
      </c>
      <c r="BC77" s="107" t="s">
        <v>229</v>
      </c>
      <c r="BD77" s="108">
        <v>36.4</v>
      </c>
      <c r="BE77" s="108">
        <v>31.6</v>
      </c>
      <c r="BF77" s="108">
        <v>29.6</v>
      </c>
    </row>
    <row r="78" spans="1:93" x14ac:dyDescent="0.3">
      <c r="A78" s="9"/>
      <c r="B78" t="s">
        <v>191</v>
      </c>
      <c r="C78" s="95">
        <v>271</v>
      </c>
      <c r="D78" s="105">
        <v>526</v>
      </c>
      <c r="E78" s="106">
        <v>0.44512256970000003</v>
      </c>
      <c r="F78" s="96">
        <v>0.35175565590000002</v>
      </c>
      <c r="G78" s="96">
        <v>0.56327197230000003</v>
      </c>
      <c r="H78" s="96">
        <v>8.1208150000000007E-37</v>
      </c>
      <c r="I78" s="98">
        <v>0.51520912549999998</v>
      </c>
      <c r="J78" s="96">
        <v>0.45737954209999998</v>
      </c>
      <c r="K78" s="96">
        <v>0.58035049350000001</v>
      </c>
      <c r="L78" s="96">
        <v>4.5833136877999996</v>
      </c>
      <c r="M78" s="96">
        <v>3.6219383654000001</v>
      </c>
      <c r="N78" s="96">
        <v>5.7998679827000004</v>
      </c>
      <c r="O78" s="105">
        <v>206</v>
      </c>
      <c r="P78" s="105">
        <v>518</v>
      </c>
      <c r="Q78" s="106">
        <v>0.33259828330000002</v>
      </c>
      <c r="R78" s="96">
        <v>0.26083726670000001</v>
      </c>
      <c r="S78" s="96">
        <v>0.4241020445</v>
      </c>
      <c r="T78" s="96">
        <v>5.7926109999999999E-24</v>
      </c>
      <c r="U78" s="98">
        <v>0.3976833977</v>
      </c>
      <c r="V78" s="96">
        <v>0.3469216785</v>
      </c>
      <c r="W78" s="96">
        <v>0.45587259200000002</v>
      </c>
      <c r="X78" s="96">
        <v>3.4967684367</v>
      </c>
      <c r="Y78" s="96">
        <v>2.7423097678000001</v>
      </c>
      <c r="Z78" s="96">
        <v>4.4587922353999998</v>
      </c>
      <c r="AA78" s="105">
        <v>120</v>
      </c>
      <c r="AB78" s="105">
        <v>489</v>
      </c>
      <c r="AC78" s="106">
        <v>0.22122735369999999</v>
      </c>
      <c r="AD78" s="96">
        <v>0.1692837512</v>
      </c>
      <c r="AE78" s="96">
        <v>0.28910950810000002</v>
      </c>
      <c r="AF78" s="96">
        <v>1.171082E-7</v>
      </c>
      <c r="AG78" s="98">
        <v>0.24539877299999999</v>
      </c>
      <c r="AH78" s="96">
        <v>0.20519589699999999</v>
      </c>
      <c r="AI78" s="96">
        <v>0.29347837199999999</v>
      </c>
      <c r="AJ78" s="96">
        <v>2.0614003650999999</v>
      </c>
      <c r="AK78" s="96">
        <v>1.5773889646999999</v>
      </c>
      <c r="AL78" s="96">
        <v>2.6939274714999999</v>
      </c>
      <c r="AM78" s="96">
        <v>1.01676901E-2</v>
      </c>
      <c r="AN78" s="96">
        <v>0.66514881410000004</v>
      </c>
      <c r="AO78" s="96">
        <v>0.48738811440000002</v>
      </c>
      <c r="AP78" s="96">
        <v>0.90774258080000003</v>
      </c>
      <c r="AQ78" s="96">
        <v>4.3303380599999997E-2</v>
      </c>
      <c r="AR78" s="96">
        <v>0.74720606410000001</v>
      </c>
      <c r="AS78" s="96">
        <v>0.56323435440000003</v>
      </c>
      <c r="AT78" s="96">
        <v>0.9912692609</v>
      </c>
      <c r="AU78" s="95">
        <v>1</v>
      </c>
      <c r="AV78" s="95">
        <v>2</v>
      </c>
      <c r="AW78" s="95">
        <v>3</v>
      </c>
      <c r="AX78" s="95" t="s">
        <v>28</v>
      </c>
      <c r="AY78" s="95" t="s">
        <v>28</v>
      </c>
      <c r="AZ78" s="95" t="s">
        <v>28</v>
      </c>
      <c r="BA78" s="95" t="s">
        <v>28</v>
      </c>
      <c r="BB78" s="95" t="s">
        <v>28</v>
      </c>
      <c r="BC78" s="107" t="s">
        <v>229</v>
      </c>
      <c r="BD78" s="108">
        <v>54.2</v>
      </c>
      <c r="BE78" s="108">
        <v>41.2</v>
      </c>
      <c r="BF78" s="108">
        <v>24</v>
      </c>
      <c r="BQ78" s="46"/>
      <c r="CO78" s="4"/>
    </row>
    <row r="79" spans="1:93" x14ac:dyDescent="0.3">
      <c r="A79" s="9"/>
      <c r="B79" t="s">
        <v>192</v>
      </c>
      <c r="C79" s="95">
        <v>273</v>
      </c>
      <c r="D79" s="105">
        <v>582</v>
      </c>
      <c r="E79" s="106">
        <v>0.39732703089999999</v>
      </c>
      <c r="F79" s="96">
        <v>0.31286180460000002</v>
      </c>
      <c r="G79" s="96">
        <v>0.50459585409999996</v>
      </c>
      <c r="H79" s="96">
        <v>7.088905E-31</v>
      </c>
      <c r="I79" s="98">
        <v>0.46907216489999998</v>
      </c>
      <c r="J79" s="96">
        <v>0.4166031999</v>
      </c>
      <c r="K79" s="96">
        <v>0.52814931809999999</v>
      </c>
      <c r="L79" s="96">
        <v>4.0911752029999997</v>
      </c>
      <c r="M79" s="96">
        <v>3.2214582886000001</v>
      </c>
      <c r="N79" s="96">
        <v>5.1956949437000004</v>
      </c>
      <c r="O79" s="105">
        <v>314</v>
      </c>
      <c r="P79" s="105">
        <v>587</v>
      </c>
      <c r="Q79" s="106">
        <v>0.45254987410000003</v>
      </c>
      <c r="R79" s="96">
        <v>0.35956667149999999</v>
      </c>
      <c r="S79" s="96">
        <v>0.56957834169999999</v>
      </c>
      <c r="T79" s="96">
        <v>2.5734259999999998E-40</v>
      </c>
      <c r="U79" s="98">
        <v>0.534923339</v>
      </c>
      <c r="V79" s="96">
        <v>0.47891171939999999</v>
      </c>
      <c r="W79" s="96">
        <v>0.59748585600000004</v>
      </c>
      <c r="X79" s="96">
        <v>4.7578781818999998</v>
      </c>
      <c r="Y79" s="96">
        <v>3.7803002928999998</v>
      </c>
      <c r="Z79" s="96">
        <v>5.9882557045000002</v>
      </c>
      <c r="AA79" s="105">
        <v>354</v>
      </c>
      <c r="AB79" s="105">
        <v>572</v>
      </c>
      <c r="AC79" s="106">
        <v>0.56505363519999996</v>
      </c>
      <c r="AD79" s="96">
        <v>0.45266203910000002</v>
      </c>
      <c r="AE79" s="96">
        <v>0.70535097499999999</v>
      </c>
      <c r="AF79" s="96">
        <v>8.6181610000000001E-49</v>
      </c>
      <c r="AG79" s="98">
        <v>0.61888111889999997</v>
      </c>
      <c r="AH79" s="96">
        <v>0.55765600299999996</v>
      </c>
      <c r="AI79" s="96">
        <v>0.68682814709999995</v>
      </c>
      <c r="AJ79" s="96">
        <v>5.2651796909000002</v>
      </c>
      <c r="AK79" s="96">
        <v>4.2179128258</v>
      </c>
      <c r="AL79" s="96">
        <v>6.5724727661999998</v>
      </c>
      <c r="AM79" s="96">
        <v>9.5332686099999994E-2</v>
      </c>
      <c r="AN79" s="96">
        <v>1.2485996960000001</v>
      </c>
      <c r="AO79" s="96">
        <v>0.96187012019999996</v>
      </c>
      <c r="AP79" s="96">
        <v>1.6208021936999999</v>
      </c>
      <c r="AQ79" s="96">
        <v>0.3526357041</v>
      </c>
      <c r="AR79" s="96">
        <v>1.1389858701</v>
      </c>
      <c r="AS79" s="96">
        <v>0.86564760789999995</v>
      </c>
      <c r="AT79" s="96">
        <v>1.4986338557000001</v>
      </c>
      <c r="AU79" s="95">
        <v>1</v>
      </c>
      <c r="AV79" s="95">
        <v>2</v>
      </c>
      <c r="AW79" s="95">
        <v>3</v>
      </c>
      <c r="AX79" s="95" t="s">
        <v>28</v>
      </c>
      <c r="AY79" s="95" t="s">
        <v>28</v>
      </c>
      <c r="AZ79" s="95" t="s">
        <v>28</v>
      </c>
      <c r="BA79" s="95" t="s">
        <v>28</v>
      </c>
      <c r="BB79" s="95" t="s">
        <v>28</v>
      </c>
      <c r="BC79" s="107" t="s">
        <v>229</v>
      </c>
      <c r="BD79" s="108">
        <v>54.6</v>
      </c>
      <c r="BE79" s="108">
        <v>62.8</v>
      </c>
      <c r="BF79" s="108">
        <v>70.8</v>
      </c>
      <c r="BQ79" s="46"/>
      <c r="CC79" s="4"/>
      <c r="CO79" s="4"/>
    </row>
    <row r="80" spans="1:93" x14ac:dyDescent="0.3">
      <c r="A80" s="9"/>
      <c r="B80" t="s">
        <v>148</v>
      </c>
      <c r="C80" s="95">
        <v>196</v>
      </c>
      <c r="D80" s="105">
        <v>414</v>
      </c>
      <c r="E80" s="106">
        <v>0.38545195450000003</v>
      </c>
      <c r="F80" s="96">
        <v>0.30086025090000001</v>
      </c>
      <c r="G80" s="96">
        <v>0.49382797760000002</v>
      </c>
      <c r="H80" s="96">
        <v>1.0982300000000001E-27</v>
      </c>
      <c r="I80" s="98">
        <v>0.47342995170000002</v>
      </c>
      <c r="J80" s="96">
        <v>0.41158128620000001</v>
      </c>
      <c r="K80" s="96">
        <v>0.54457266810000005</v>
      </c>
      <c r="L80" s="96">
        <v>3.9689005667999999</v>
      </c>
      <c r="M80" s="96">
        <v>3.0978813478</v>
      </c>
      <c r="N80" s="96">
        <v>5.0848208632</v>
      </c>
      <c r="O80" s="105">
        <v>187</v>
      </c>
      <c r="P80" s="105">
        <v>379</v>
      </c>
      <c r="Q80" s="106">
        <v>0.4251641391</v>
      </c>
      <c r="R80" s="96">
        <v>0.3320207234</v>
      </c>
      <c r="S80" s="96">
        <v>0.54443753790000005</v>
      </c>
      <c r="T80" s="96">
        <v>1.7260660000000001E-32</v>
      </c>
      <c r="U80" s="98">
        <v>0.4934036939</v>
      </c>
      <c r="V80" s="96">
        <v>0.4275199395</v>
      </c>
      <c r="W80" s="96">
        <v>0.56944058679999998</v>
      </c>
      <c r="X80" s="96">
        <v>4.4699585549999998</v>
      </c>
      <c r="Y80" s="96">
        <v>3.4906962663000001</v>
      </c>
      <c r="Z80" s="96">
        <v>5.7239381368000002</v>
      </c>
      <c r="AA80" s="105">
        <v>187</v>
      </c>
      <c r="AB80" s="105">
        <v>337</v>
      </c>
      <c r="AC80" s="106">
        <v>0.47159944590000002</v>
      </c>
      <c r="AD80" s="96">
        <v>0.36951383249999997</v>
      </c>
      <c r="AE80" s="96">
        <v>0.6018882592</v>
      </c>
      <c r="AF80" s="96">
        <v>1.275489E-32</v>
      </c>
      <c r="AG80" s="98">
        <v>0.55489614239999996</v>
      </c>
      <c r="AH80" s="96">
        <v>0.48080135629999998</v>
      </c>
      <c r="AI80" s="96">
        <v>0.64040944330000005</v>
      </c>
      <c r="AJ80" s="96">
        <v>4.3943719150999998</v>
      </c>
      <c r="AK80" s="96">
        <v>3.4431363776000001</v>
      </c>
      <c r="AL80" s="96">
        <v>5.6084053637000002</v>
      </c>
      <c r="AM80" s="96">
        <v>0.49042989720000002</v>
      </c>
      <c r="AN80" s="96">
        <v>1.1092173647000001</v>
      </c>
      <c r="AO80" s="96">
        <v>0.82618272280000005</v>
      </c>
      <c r="AP80" s="96">
        <v>1.4892143447999999</v>
      </c>
      <c r="AQ80" s="96">
        <v>0.51687415420000005</v>
      </c>
      <c r="AR80" s="96">
        <v>1.1030275864000001</v>
      </c>
      <c r="AS80" s="96">
        <v>0.81999678080000005</v>
      </c>
      <c r="AT80" s="96">
        <v>1.4837495522999999</v>
      </c>
      <c r="AU80" s="95">
        <v>1</v>
      </c>
      <c r="AV80" s="95">
        <v>2</v>
      </c>
      <c r="AW80" s="95">
        <v>3</v>
      </c>
      <c r="AX80" s="95" t="s">
        <v>28</v>
      </c>
      <c r="AY80" s="95" t="s">
        <v>28</v>
      </c>
      <c r="AZ80" s="95" t="s">
        <v>28</v>
      </c>
      <c r="BA80" s="95" t="s">
        <v>28</v>
      </c>
      <c r="BB80" s="95" t="s">
        <v>28</v>
      </c>
      <c r="BC80" s="107" t="s">
        <v>229</v>
      </c>
      <c r="BD80" s="108">
        <v>39.200000000000003</v>
      </c>
      <c r="BE80" s="108">
        <v>37.4</v>
      </c>
      <c r="BF80" s="108">
        <v>37.4</v>
      </c>
    </row>
    <row r="81" spans="1:93" x14ac:dyDescent="0.3">
      <c r="A81" s="9"/>
      <c r="B81" t="s">
        <v>195</v>
      </c>
      <c r="C81" s="95">
        <v>137</v>
      </c>
      <c r="D81" s="105">
        <v>286</v>
      </c>
      <c r="E81" s="106">
        <v>0.41379734610000002</v>
      </c>
      <c r="F81" s="96">
        <v>0.3183606169</v>
      </c>
      <c r="G81" s="96">
        <v>0.53784367330000005</v>
      </c>
      <c r="H81" s="96">
        <v>2.3475270000000001E-27</v>
      </c>
      <c r="I81" s="98">
        <v>0.47902097900000001</v>
      </c>
      <c r="J81" s="96">
        <v>0.4051645861</v>
      </c>
      <c r="K81" s="96">
        <v>0.56634046059999998</v>
      </c>
      <c r="L81" s="96">
        <v>4.2607658411999996</v>
      </c>
      <c r="M81" s="96">
        <v>3.2780781568999999</v>
      </c>
      <c r="N81" s="96">
        <v>5.5380392670000003</v>
      </c>
      <c r="O81" s="105">
        <v>114</v>
      </c>
      <c r="P81" s="105">
        <v>276</v>
      </c>
      <c r="Q81" s="106">
        <v>0.35066640310000002</v>
      </c>
      <c r="R81" s="96">
        <v>0.26644251959999998</v>
      </c>
      <c r="S81" s="96">
        <v>0.46151389980000002</v>
      </c>
      <c r="T81" s="96">
        <v>1.278296E-20</v>
      </c>
      <c r="U81" s="98">
        <v>0.41304347829999999</v>
      </c>
      <c r="V81" s="96">
        <v>0.34377432689999998</v>
      </c>
      <c r="W81" s="96">
        <v>0.49627008639999998</v>
      </c>
      <c r="X81" s="96">
        <v>3.6867274175000002</v>
      </c>
      <c r="Y81" s="96">
        <v>2.8012405335000001</v>
      </c>
      <c r="Z81" s="96">
        <v>4.8521213685999998</v>
      </c>
      <c r="AA81" s="105">
        <v>138</v>
      </c>
      <c r="AB81" s="105">
        <v>273</v>
      </c>
      <c r="AC81" s="106">
        <v>0.44060051360000002</v>
      </c>
      <c r="AD81" s="96">
        <v>0.3408324003</v>
      </c>
      <c r="AE81" s="96">
        <v>0.56957264750000003</v>
      </c>
      <c r="AF81" s="96">
        <v>4.2102680000000003E-27</v>
      </c>
      <c r="AG81" s="98">
        <v>0.50549450549999997</v>
      </c>
      <c r="AH81" s="96">
        <v>0.4278163244</v>
      </c>
      <c r="AI81" s="96">
        <v>0.59727663610000004</v>
      </c>
      <c r="AJ81" s="96">
        <v>4.1055233196999996</v>
      </c>
      <c r="AK81" s="96">
        <v>3.1758822884</v>
      </c>
      <c r="AL81" s="96">
        <v>5.3072879275</v>
      </c>
      <c r="AM81" s="96">
        <v>0.17218957360000001</v>
      </c>
      <c r="AN81" s="96">
        <v>1.2564662873000001</v>
      </c>
      <c r="AO81" s="96">
        <v>0.90532410299999999</v>
      </c>
      <c r="AP81" s="96">
        <v>1.7438037118</v>
      </c>
      <c r="AQ81" s="96">
        <v>0.32686368799999999</v>
      </c>
      <c r="AR81" s="96">
        <v>0.8474351188</v>
      </c>
      <c r="AS81" s="96">
        <v>0.6086787119</v>
      </c>
      <c r="AT81" s="96">
        <v>1.1798445823000001</v>
      </c>
      <c r="AU81" s="95">
        <v>1</v>
      </c>
      <c r="AV81" s="95">
        <v>2</v>
      </c>
      <c r="AW81" s="95">
        <v>3</v>
      </c>
      <c r="AX81" s="95" t="s">
        <v>28</v>
      </c>
      <c r="AY81" s="95" t="s">
        <v>28</v>
      </c>
      <c r="AZ81" s="95" t="s">
        <v>28</v>
      </c>
      <c r="BA81" s="95" t="s">
        <v>28</v>
      </c>
      <c r="BB81" s="95" t="s">
        <v>28</v>
      </c>
      <c r="BC81" s="107" t="s">
        <v>229</v>
      </c>
      <c r="BD81" s="108">
        <v>27.4</v>
      </c>
      <c r="BE81" s="108">
        <v>22.8</v>
      </c>
      <c r="BF81" s="108">
        <v>27.6</v>
      </c>
      <c r="BQ81" s="46"/>
      <c r="CC81" s="4"/>
      <c r="CO81" s="4"/>
    </row>
    <row r="82" spans="1:93" x14ac:dyDescent="0.3">
      <c r="A82" s="9"/>
      <c r="B82" t="s">
        <v>194</v>
      </c>
      <c r="C82" s="95">
        <v>257</v>
      </c>
      <c r="D82" s="105">
        <v>1281</v>
      </c>
      <c r="E82" s="106">
        <v>0.16322695030000001</v>
      </c>
      <c r="F82" s="96">
        <v>0.12872351940000001</v>
      </c>
      <c r="G82" s="96">
        <v>0.2069787823</v>
      </c>
      <c r="H82" s="96">
        <v>1.8252499999999998E-5</v>
      </c>
      <c r="I82" s="98">
        <v>0.20062451210000001</v>
      </c>
      <c r="J82" s="96">
        <v>0.17753643720000001</v>
      </c>
      <c r="K82" s="96">
        <v>0.2267151211</v>
      </c>
      <c r="L82" s="96">
        <v>1.6807063185</v>
      </c>
      <c r="M82" s="96">
        <v>1.3254332818000001</v>
      </c>
      <c r="N82" s="96">
        <v>2.1312077855</v>
      </c>
      <c r="O82" s="105">
        <v>201</v>
      </c>
      <c r="P82" s="105">
        <v>1205</v>
      </c>
      <c r="Q82" s="106">
        <v>0.1406933078</v>
      </c>
      <c r="R82" s="96">
        <v>0.1101700444</v>
      </c>
      <c r="S82" s="96">
        <v>0.17967322220000001</v>
      </c>
      <c r="T82" s="96">
        <v>1.7039487000000001E-3</v>
      </c>
      <c r="U82" s="98">
        <v>0.16680497929999999</v>
      </c>
      <c r="V82" s="96">
        <v>0.1452679751</v>
      </c>
      <c r="W82" s="96">
        <v>0.1915349965</v>
      </c>
      <c r="X82" s="96">
        <v>1.4791775622000001</v>
      </c>
      <c r="Y82" s="96">
        <v>1.1582715638000001</v>
      </c>
      <c r="Z82" s="96">
        <v>1.8889924684999999</v>
      </c>
      <c r="AA82" s="105">
        <v>435</v>
      </c>
      <c r="AB82" s="105">
        <v>1102</v>
      </c>
      <c r="AC82" s="106">
        <v>0.35271774719999999</v>
      </c>
      <c r="AD82" s="96">
        <v>0.2839298435</v>
      </c>
      <c r="AE82" s="96">
        <v>0.43817094979999999</v>
      </c>
      <c r="AF82" s="96">
        <v>5.9342569999999998E-27</v>
      </c>
      <c r="AG82" s="98">
        <v>0.39473684209999998</v>
      </c>
      <c r="AH82" s="96">
        <v>0.35933181600000003</v>
      </c>
      <c r="AI82" s="96">
        <v>0.43363033159999997</v>
      </c>
      <c r="AJ82" s="96">
        <v>3.2866301597000001</v>
      </c>
      <c r="AK82" s="96">
        <v>2.6456632652000001</v>
      </c>
      <c r="AL82" s="96">
        <v>4.0828846016</v>
      </c>
      <c r="AM82" s="96">
        <v>2.4977449999999999E-11</v>
      </c>
      <c r="AN82" s="96">
        <v>2.5069973316</v>
      </c>
      <c r="AO82" s="96">
        <v>1.9139251078999999</v>
      </c>
      <c r="AP82" s="96">
        <v>3.2838461623000001</v>
      </c>
      <c r="AQ82" s="96">
        <v>0.30783684729999999</v>
      </c>
      <c r="AR82" s="96">
        <v>0.86194900750000003</v>
      </c>
      <c r="AS82" s="96">
        <v>0.64785749660000003</v>
      </c>
      <c r="AT82" s="96">
        <v>1.1467893718</v>
      </c>
      <c r="AU82" s="95">
        <v>1</v>
      </c>
      <c r="AV82" s="95">
        <v>2</v>
      </c>
      <c r="AW82" s="95">
        <v>3</v>
      </c>
      <c r="AX82" s="95" t="s">
        <v>28</v>
      </c>
      <c r="AY82" s="95" t="s">
        <v>228</v>
      </c>
      <c r="AZ82" s="95" t="s">
        <v>28</v>
      </c>
      <c r="BA82" s="95" t="s">
        <v>28</v>
      </c>
      <c r="BB82" s="95" t="s">
        <v>28</v>
      </c>
      <c r="BC82" s="107" t="s">
        <v>437</v>
      </c>
      <c r="BD82" s="108">
        <v>51.4</v>
      </c>
      <c r="BE82" s="108">
        <v>40.200000000000003</v>
      </c>
      <c r="BF82" s="108">
        <v>87</v>
      </c>
      <c r="BQ82" s="46"/>
      <c r="CC82" s="4"/>
      <c r="CO82" s="4"/>
    </row>
    <row r="83" spans="1:93" x14ac:dyDescent="0.3">
      <c r="A83" s="9"/>
      <c r="B83" t="s">
        <v>196</v>
      </c>
      <c r="C83" s="95">
        <v>304</v>
      </c>
      <c r="D83" s="105">
        <v>510</v>
      </c>
      <c r="E83" s="106">
        <v>0.51343424829999995</v>
      </c>
      <c r="F83" s="96">
        <v>0.40845473630000001</v>
      </c>
      <c r="G83" s="96">
        <v>0.64539520269999995</v>
      </c>
      <c r="H83" s="96">
        <v>3.453606E-46</v>
      </c>
      <c r="I83" s="98">
        <v>0.59607843140000005</v>
      </c>
      <c r="J83" s="96">
        <v>0.53270117019999996</v>
      </c>
      <c r="K83" s="96">
        <v>0.66699589979999996</v>
      </c>
      <c r="L83" s="96">
        <v>5.2867016372000002</v>
      </c>
      <c r="M83" s="96">
        <v>4.2057543498000003</v>
      </c>
      <c r="N83" s="96">
        <v>6.6454699624</v>
      </c>
      <c r="O83" s="105">
        <v>300</v>
      </c>
      <c r="P83" s="105">
        <v>501</v>
      </c>
      <c r="Q83" s="106">
        <v>0.52278883399999998</v>
      </c>
      <c r="R83" s="96">
        <v>0.41618874929999999</v>
      </c>
      <c r="S83" s="96">
        <v>0.65669282360000003</v>
      </c>
      <c r="T83" s="96">
        <v>1.4212150000000001E-48</v>
      </c>
      <c r="U83" s="98">
        <v>0.5988023952</v>
      </c>
      <c r="V83" s="96">
        <v>0.53473595289999998</v>
      </c>
      <c r="W83" s="96">
        <v>0.67054460530000004</v>
      </c>
      <c r="X83" s="96">
        <v>5.4963347236000004</v>
      </c>
      <c r="Y83" s="96">
        <v>4.3755958918999998</v>
      </c>
      <c r="Z83" s="96">
        <v>6.9041328634000001</v>
      </c>
      <c r="AA83" s="105">
        <v>263</v>
      </c>
      <c r="AB83" s="105">
        <v>443</v>
      </c>
      <c r="AC83" s="106">
        <v>0.51962003280000002</v>
      </c>
      <c r="AD83" s="96">
        <v>0.41232262990000002</v>
      </c>
      <c r="AE83" s="96">
        <v>0.65483909679999996</v>
      </c>
      <c r="AF83" s="96">
        <v>9.5590240000000001E-41</v>
      </c>
      <c r="AG83" s="98">
        <v>0.59367945820000001</v>
      </c>
      <c r="AH83" s="96">
        <v>0.52609562060000004</v>
      </c>
      <c r="AI83" s="96">
        <v>0.6699453205</v>
      </c>
      <c r="AJ83" s="96">
        <v>4.8418285869000002</v>
      </c>
      <c r="AK83" s="96">
        <v>3.8420295027</v>
      </c>
      <c r="AL83" s="96">
        <v>6.1018021982999997</v>
      </c>
      <c r="AM83" s="96">
        <v>0.96446905360000001</v>
      </c>
      <c r="AN83" s="96">
        <v>0.99393865950000004</v>
      </c>
      <c r="AO83" s="96">
        <v>0.76065061499999997</v>
      </c>
      <c r="AP83" s="96">
        <v>1.2987750739999999</v>
      </c>
      <c r="AQ83" s="96">
        <v>0.89335693189999998</v>
      </c>
      <c r="AR83" s="96">
        <v>1.0182196371000001</v>
      </c>
      <c r="AS83" s="96">
        <v>0.78198217439999995</v>
      </c>
      <c r="AT83" s="96">
        <v>1.3258246331000001</v>
      </c>
      <c r="AU83" s="95">
        <v>1</v>
      </c>
      <c r="AV83" s="95">
        <v>2</v>
      </c>
      <c r="AW83" s="95">
        <v>3</v>
      </c>
      <c r="AX83" s="95" t="s">
        <v>28</v>
      </c>
      <c r="AY83" s="95" t="s">
        <v>28</v>
      </c>
      <c r="AZ83" s="95" t="s">
        <v>28</v>
      </c>
      <c r="BA83" s="95" t="s">
        <v>28</v>
      </c>
      <c r="BB83" s="95" t="s">
        <v>28</v>
      </c>
      <c r="BC83" s="107" t="s">
        <v>229</v>
      </c>
      <c r="BD83" s="108">
        <v>60.8</v>
      </c>
      <c r="BE83" s="108">
        <v>60</v>
      </c>
      <c r="BF83" s="108">
        <v>52.6</v>
      </c>
      <c r="BQ83" s="46"/>
      <c r="CC83" s="4"/>
      <c r="CO83" s="4"/>
    </row>
    <row r="84" spans="1:93" s="3" customFormat="1" x14ac:dyDescent="0.3">
      <c r="A84" s="9" t="s">
        <v>230</v>
      </c>
      <c r="B84" s="3" t="s">
        <v>98</v>
      </c>
      <c r="C84" s="101">
        <v>81</v>
      </c>
      <c r="D84" s="102">
        <v>1943</v>
      </c>
      <c r="E84" s="97">
        <v>4.4042256699999997E-2</v>
      </c>
      <c r="F84" s="103">
        <v>3.27394929E-2</v>
      </c>
      <c r="G84" s="103">
        <v>5.9247110999999998E-2</v>
      </c>
      <c r="H84" s="103">
        <v>1.7310721999999999E-7</v>
      </c>
      <c r="I84" s="104">
        <v>4.1688111200000003E-2</v>
      </c>
      <c r="J84" s="103">
        <v>3.3530055199999999E-2</v>
      </c>
      <c r="K84" s="103">
        <v>5.1831069200000003E-2</v>
      </c>
      <c r="L84" s="103">
        <v>0.45349189540000001</v>
      </c>
      <c r="M84" s="103">
        <v>0.3371102171</v>
      </c>
      <c r="N84" s="103">
        <v>0.61005240660000004</v>
      </c>
      <c r="O84" s="102">
        <v>115</v>
      </c>
      <c r="P84" s="102">
        <v>2813</v>
      </c>
      <c r="Q84" s="97">
        <v>4.5826203000000003E-2</v>
      </c>
      <c r="R84" s="103">
        <v>3.4863334000000003E-2</v>
      </c>
      <c r="S84" s="103">
        <v>6.0236375600000003E-2</v>
      </c>
      <c r="T84" s="103">
        <v>1.6534886E-7</v>
      </c>
      <c r="U84" s="104">
        <v>4.0881621E-2</v>
      </c>
      <c r="V84" s="103">
        <v>3.4052825699999997E-2</v>
      </c>
      <c r="W84" s="103">
        <v>4.9079831300000001E-2</v>
      </c>
      <c r="X84" s="103">
        <v>0.48179328719999998</v>
      </c>
      <c r="Y84" s="103">
        <v>0.3665352831</v>
      </c>
      <c r="Z84" s="103">
        <v>0.6332944801</v>
      </c>
      <c r="AA84" s="102">
        <v>135</v>
      </c>
      <c r="AB84" s="102">
        <v>3054</v>
      </c>
      <c r="AC84" s="97">
        <v>4.71649653E-2</v>
      </c>
      <c r="AD84" s="103">
        <v>3.6239532200000001E-2</v>
      </c>
      <c r="AE84" s="103">
        <v>6.1384179699999999E-2</v>
      </c>
      <c r="AF84" s="103">
        <v>9.6361890000000009E-10</v>
      </c>
      <c r="AG84" s="104">
        <v>4.42043222E-2</v>
      </c>
      <c r="AH84" s="103">
        <v>3.7342635999999998E-2</v>
      </c>
      <c r="AI84" s="103">
        <v>5.2326839E-2</v>
      </c>
      <c r="AJ84" s="103">
        <v>0.43948397480000001</v>
      </c>
      <c r="AK84" s="103">
        <v>0.33768059690000002</v>
      </c>
      <c r="AL84" s="103">
        <v>0.57197886369999995</v>
      </c>
      <c r="AM84" s="103">
        <v>0.86495634389999998</v>
      </c>
      <c r="AN84" s="103">
        <v>1.0292139044999999</v>
      </c>
      <c r="AO84" s="103">
        <v>0.73855621000000005</v>
      </c>
      <c r="AP84" s="103">
        <v>1.4342595011999999</v>
      </c>
      <c r="AQ84" s="103">
        <v>0.82766335840000005</v>
      </c>
      <c r="AR84" s="103">
        <v>1.0405053343999999</v>
      </c>
      <c r="AS84" s="103">
        <v>0.72776717540000002</v>
      </c>
      <c r="AT84" s="103">
        <v>1.4876342151999999</v>
      </c>
      <c r="AU84" s="101">
        <v>1</v>
      </c>
      <c r="AV84" s="101">
        <v>2</v>
      </c>
      <c r="AW84" s="101">
        <v>3</v>
      </c>
      <c r="AX84" s="101" t="s">
        <v>28</v>
      </c>
      <c r="AY84" s="101" t="s">
        <v>28</v>
      </c>
      <c r="AZ84" s="101" t="s">
        <v>28</v>
      </c>
      <c r="BA84" s="101" t="s">
        <v>28</v>
      </c>
      <c r="BB84" s="101" t="s">
        <v>28</v>
      </c>
      <c r="BC84" s="99" t="s">
        <v>229</v>
      </c>
      <c r="BD84" s="100">
        <v>16.2</v>
      </c>
      <c r="BE84" s="100">
        <v>23</v>
      </c>
      <c r="BF84" s="100">
        <v>27</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5">
        <v>35</v>
      </c>
      <c r="D85" s="105">
        <v>1188</v>
      </c>
      <c r="E85" s="106">
        <v>3.2018906700000002E-2</v>
      </c>
      <c r="F85" s="96">
        <v>2.1669765399999999E-2</v>
      </c>
      <c r="G85" s="96">
        <v>4.7310636000000003E-2</v>
      </c>
      <c r="H85" s="96">
        <v>2.5398394E-8</v>
      </c>
      <c r="I85" s="98">
        <v>2.94612795E-2</v>
      </c>
      <c r="J85" s="96">
        <v>2.1153015300000001E-2</v>
      </c>
      <c r="K85" s="96">
        <v>4.1032778399999997E-2</v>
      </c>
      <c r="L85" s="96">
        <v>0.32969052399999998</v>
      </c>
      <c r="M85" s="96">
        <v>0.22312805329999999</v>
      </c>
      <c r="N85" s="96">
        <v>0.487145565</v>
      </c>
      <c r="O85" s="105">
        <v>28</v>
      </c>
      <c r="P85" s="105">
        <v>1159</v>
      </c>
      <c r="Q85" s="106">
        <v>2.6227652899999999E-2</v>
      </c>
      <c r="R85" s="96">
        <v>1.7153666299999999E-2</v>
      </c>
      <c r="S85" s="96">
        <v>4.0101618200000001E-2</v>
      </c>
      <c r="T85" s="96">
        <v>2.7359008999999999E-9</v>
      </c>
      <c r="U85" s="98">
        <v>2.4158757499999999E-2</v>
      </c>
      <c r="V85" s="96">
        <v>1.6680636700000001E-2</v>
      </c>
      <c r="W85" s="96">
        <v>3.4989405799999998E-2</v>
      </c>
      <c r="X85" s="96">
        <v>0.27574414349999998</v>
      </c>
      <c r="Y85" s="96">
        <v>0.1803448839</v>
      </c>
      <c r="Z85" s="96">
        <v>0.42160792689999999</v>
      </c>
      <c r="AA85" s="105">
        <v>30</v>
      </c>
      <c r="AB85" s="105">
        <v>1053</v>
      </c>
      <c r="AC85" s="106">
        <v>3.1583747400000001E-2</v>
      </c>
      <c r="AD85" s="96">
        <v>2.08532661E-2</v>
      </c>
      <c r="AE85" s="96">
        <v>4.7835820899999999E-2</v>
      </c>
      <c r="AF85" s="96">
        <v>7.6989332000000002E-9</v>
      </c>
      <c r="AG85" s="98">
        <v>2.84900285E-2</v>
      </c>
      <c r="AH85" s="96">
        <v>1.9919822100000002E-2</v>
      </c>
      <c r="AI85" s="96">
        <v>4.0747438400000002E-2</v>
      </c>
      <c r="AJ85" s="96">
        <v>0.29429791290000001</v>
      </c>
      <c r="AK85" s="96">
        <v>0.19431109930000001</v>
      </c>
      <c r="AL85" s="96">
        <v>0.4457350189</v>
      </c>
      <c r="AM85" s="96">
        <v>0.51861020800000002</v>
      </c>
      <c r="AN85" s="96">
        <v>1.2042155495</v>
      </c>
      <c r="AO85" s="96">
        <v>0.6849420611</v>
      </c>
      <c r="AP85" s="96">
        <v>2.1171646067999998</v>
      </c>
      <c r="AQ85" s="96">
        <v>0.47360964659999999</v>
      </c>
      <c r="AR85" s="96">
        <v>0.81913018270000004</v>
      </c>
      <c r="AS85" s="96">
        <v>0.47464796889999999</v>
      </c>
      <c r="AT85" s="96">
        <v>1.4136250445</v>
      </c>
      <c r="AU85" s="95">
        <v>1</v>
      </c>
      <c r="AV85" s="95">
        <v>2</v>
      </c>
      <c r="AW85" s="95">
        <v>3</v>
      </c>
      <c r="AX85" s="95" t="s">
        <v>28</v>
      </c>
      <c r="AY85" s="95" t="s">
        <v>28</v>
      </c>
      <c r="AZ85" s="95" t="s">
        <v>28</v>
      </c>
      <c r="BA85" s="95" t="s">
        <v>28</v>
      </c>
      <c r="BB85" s="95" t="s">
        <v>28</v>
      </c>
      <c r="BC85" s="107" t="s">
        <v>229</v>
      </c>
      <c r="BD85" s="108">
        <v>7</v>
      </c>
      <c r="BE85" s="108">
        <v>5.6</v>
      </c>
      <c r="BF85" s="108">
        <v>6</v>
      </c>
    </row>
    <row r="86" spans="1:93" x14ac:dyDescent="0.3">
      <c r="A86" s="9"/>
      <c r="B86" t="s">
        <v>100</v>
      </c>
      <c r="C86" s="95">
        <v>44</v>
      </c>
      <c r="D86" s="105">
        <v>1309</v>
      </c>
      <c r="E86" s="106">
        <v>3.5625227799999999E-2</v>
      </c>
      <c r="F86" s="96">
        <v>2.4939984500000002E-2</v>
      </c>
      <c r="G86" s="96">
        <v>5.0888438000000001E-2</v>
      </c>
      <c r="H86" s="96">
        <v>3.5411606E-8</v>
      </c>
      <c r="I86" s="98">
        <v>3.3613445399999997E-2</v>
      </c>
      <c r="J86" s="96">
        <v>2.5014370000000001E-2</v>
      </c>
      <c r="K86" s="96">
        <v>4.5168585499999997E-2</v>
      </c>
      <c r="L86" s="96">
        <v>0.36682389380000002</v>
      </c>
      <c r="M86" s="96">
        <v>0.25680066610000002</v>
      </c>
      <c r="N86" s="96">
        <v>0.52398528060000005</v>
      </c>
      <c r="O86" s="105">
        <v>43</v>
      </c>
      <c r="P86" s="105">
        <v>1225</v>
      </c>
      <c r="Q86" s="106">
        <v>3.8194099099999997E-2</v>
      </c>
      <c r="R86" s="96">
        <v>2.65668402E-2</v>
      </c>
      <c r="S86" s="96">
        <v>5.4910150999999997E-2</v>
      </c>
      <c r="T86" s="96">
        <v>8.3837716999999997E-7</v>
      </c>
      <c r="U86" s="98">
        <v>3.5102040799999998E-2</v>
      </c>
      <c r="V86" s="96">
        <v>2.6033067699999999E-2</v>
      </c>
      <c r="W86" s="96">
        <v>4.7330313999999998E-2</v>
      </c>
      <c r="X86" s="96">
        <v>0.40155324580000001</v>
      </c>
      <c r="Y86" s="96">
        <v>0.27931018559999998</v>
      </c>
      <c r="Z86" s="96">
        <v>0.57729727580000001</v>
      </c>
      <c r="AA86" s="105">
        <v>49</v>
      </c>
      <c r="AB86" s="105">
        <v>1421</v>
      </c>
      <c r="AC86" s="106">
        <v>3.8542666000000003E-2</v>
      </c>
      <c r="AD86" s="96">
        <v>2.7200470000000001E-2</v>
      </c>
      <c r="AE86" s="96">
        <v>5.4614390800000003E-2</v>
      </c>
      <c r="AF86" s="96">
        <v>8.4775987999999994E-9</v>
      </c>
      <c r="AG86" s="98">
        <v>3.4482758600000003E-2</v>
      </c>
      <c r="AH86" s="96">
        <v>2.6061642400000001E-2</v>
      </c>
      <c r="AI86" s="96">
        <v>4.5624931200000003E-2</v>
      </c>
      <c r="AJ86" s="96">
        <v>0.35914123819999999</v>
      </c>
      <c r="AK86" s="96">
        <v>0.25345445729999999</v>
      </c>
      <c r="AL86" s="96">
        <v>0.50889785239999996</v>
      </c>
      <c r="AM86" s="96">
        <v>0.96964976030000005</v>
      </c>
      <c r="AN86" s="96">
        <v>1.0091261973000001</v>
      </c>
      <c r="AO86" s="96">
        <v>0.63197495270000004</v>
      </c>
      <c r="AP86" s="96">
        <v>1.6113544969</v>
      </c>
      <c r="AQ86" s="96">
        <v>0.77313116140000004</v>
      </c>
      <c r="AR86" s="96">
        <v>1.0721082070000001</v>
      </c>
      <c r="AS86" s="96">
        <v>0.66780987120000002</v>
      </c>
      <c r="AT86" s="96">
        <v>1.7211725330000001</v>
      </c>
      <c r="AU86" s="95">
        <v>1</v>
      </c>
      <c r="AV86" s="95">
        <v>2</v>
      </c>
      <c r="AW86" s="95">
        <v>3</v>
      </c>
      <c r="AX86" s="95" t="s">
        <v>28</v>
      </c>
      <c r="AY86" s="95" t="s">
        <v>28</v>
      </c>
      <c r="AZ86" s="95" t="s">
        <v>28</v>
      </c>
      <c r="BA86" s="95" t="s">
        <v>28</v>
      </c>
      <c r="BB86" s="95" t="s">
        <v>28</v>
      </c>
      <c r="BC86" s="107" t="s">
        <v>229</v>
      </c>
      <c r="BD86" s="108">
        <v>8.8000000000000007</v>
      </c>
      <c r="BE86" s="108">
        <v>8.6</v>
      </c>
      <c r="BF86" s="108">
        <v>9.8000000000000007</v>
      </c>
    </row>
    <row r="87" spans="1:93" x14ac:dyDescent="0.3">
      <c r="A87" s="9"/>
      <c r="B87" t="s">
        <v>101</v>
      </c>
      <c r="C87" s="95">
        <v>68</v>
      </c>
      <c r="D87" s="105">
        <v>2057</v>
      </c>
      <c r="E87" s="106">
        <v>3.5330037699999997E-2</v>
      </c>
      <c r="F87" s="96">
        <v>2.5829495800000001E-2</v>
      </c>
      <c r="G87" s="96">
        <v>4.8325045699999999E-2</v>
      </c>
      <c r="H87" s="96">
        <v>2.4902790000000002E-10</v>
      </c>
      <c r="I87" s="98">
        <v>3.3057851200000002E-2</v>
      </c>
      <c r="J87" s="96">
        <v>2.6064612399999999E-2</v>
      </c>
      <c r="K87" s="96">
        <v>4.1927403699999997E-2</v>
      </c>
      <c r="L87" s="96">
        <v>0.3637843966</v>
      </c>
      <c r="M87" s="96">
        <v>0.26595973719999999</v>
      </c>
      <c r="N87" s="96">
        <v>0.49759068270000001</v>
      </c>
      <c r="O87" s="105">
        <v>62</v>
      </c>
      <c r="P87" s="105">
        <v>2176</v>
      </c>
      <c r="Q87" s="106">
        <v>3.0407463499999999E-2</v>
      </c>
      <c r="R87" s="96">
        <v>2.2029850100000001E-2</v>
      </c>
      <c r="S87" s="96">
        <v>4.1970954300000002E-2</v>
      </c>
      <c r="T87" s="96">
        <v>4.0551299999999999E-12</v>
      </c>
      <c r="U87" s="98">
        <v>2.8492647100000001E-2</v>
      </c>
      <c r="V87" s="96">
        <v>2.2214170200000001E-2</v>
      </c>
      <c r="W87" s="96">
        <v>3.6545634200000003E-2</v>
      </c>
      <c r="X87" s="96">
        <v>0.31968853650000001</v>
      </c>
      <c r="Y87" s="96">
        <v>0.23161059000000001</v>
      </c>
      <c r="Z87" s="96">
        <v>0.44126117190000003</v>
      </c>
      <c r="AA87" s="105">
        <v>81</v>
      </c>
      <c r="AB87" s="105">
        <v>2260</v>
      </c>
      <c r="AC87" s="106">
        <v>3.9114657300000001E-2</v>
      </c>
      <c r="AD87" s="96">
        <v>2.8988661700000001E-2</v>
      </c>
      <c r="AE87" s="96">
        <v>5.2777752800000001E-2</v>
      </c>
      <c r="AF87" s="96">
        <v>4.0293439999999999E-11</v>
      </c>
      <c r="AG87" s="98">
        <v>3.5840707999999999E-2</v>
      </c>
      <c r="AH87" s="96">
        <v>2.8826945699999999E-2</v>
      </c>
      <c r="AI87" s="96">
        <v>4.4560958999999997E-2</v>
      </c>
      <c r="AJ87" s="96">
        <v>0.36447106359999998</v>
      </c>
      <c r="AK87" s="96">
        <v>0.27011685829999998</v>
      </c>
      <c r="AL87" s="96">
        <v>0.49178402659999998</v>
      </c>
      <c r="AM87" s="96">
        <v>0.21643676240000001</v>
      </c>
      <c r="AN87" s="96">
        <v>1.2863505499000001</v>
      </c>
      <c r="AO87" s="96">
        <v>0.86288522720000005</v>
      </c>
      <c r="AP87" s="96">
        <v>1.9176336378000001</v>
      </c>
      <c r="AQ87" s="96">
        <v>0.47188429110000002</v>
      </c>
      <c r="AR87" s="96">
        <v>0.86066886490000005</v>
      </c>
      <c r="AS87" s="96">
        <v>0.57187993290000005</v>
      </c>
      <c r="AT87" s="96">
        <v>1.2952909386</v>
      </c>
      <c r="AU87" s="95">
        <v>1</v>
      </c>
      <c r="AV87" s="95">
        <v>2</v>
      </c>
      <c r="AW87" s="95">
        <v>3</v>
      </c>
      <c r="AX87" s="95" t="s">
        <v>28</v>
      </c>
      <c r="AY87" s="95" t="s">
        <v>28</v>
      </c>
      <c r="AZ87" s="95" t="s">
        <v>28</v>
      </c>
      <c r="BA87" s="95" t="s">
        <v>28</v>
      </c>
      <c r="BB87" s="95" t="s">
        <v>28</v>
      </c>
      <c r="BC87" s="107" t="s">
        <v>229</v>
      </c>
      <c r="BD87" s="108">
        <v>13.6</v>
      </c>
      <c r="BE87" s="108">
        <v>12.4</v>
      </c>
      <c r="BF87" s="108">
        <v>16.2</v>
      </c>
    </row>
    <row r="88" spans="1:93" x14ac:dyDescent="0.3">
      <c r="A88" s="9"/>
      <c r="B88" t="s">
        <v>102</v>
      </c>
      <c r="C88" s="95">
        <v>46</v>
      </c>
      <c r="D88" s="105">
        <v>714</v>
      </c>
      <c r="E88" s="106">
        <v>6.40512741E-2</v>
      </c>
      <c r="F88" s="96">
        <v>4.5092149599999999E-2</v>
      </c>
      <c r="G88" s="96">
        <v>9.0981817300000004E-2</v>
      </c>
      <c r="H88" s="96">
        <v>2.0101892400000002E-2</v>
      </c>
      <c r="I88" s="98">
        <v>6.4425770300000004E-2</v>
      </c>
      <c r="J88" s="96">
        <v>4.8256608800000003E-2</v>
      </c>
      <c r="K88" s="96">
        <v>8.6012672200000001E-2</v>
      </c>
      <c r="L88" s="96">
        <v>0.65951965030000004</v>
      </c>
      <c r="M88" s="96">
        <v>0.46430237569999999</v>
      </c>
      <c r="N88" s="96">
        <v>0.93681659169999998</v>
      </c>
      <c r="O88" s="105">
        <v>32</v>
      </c>
      <c r="P88" s="105">
        <v>692</v>
      </c>
      <c r="Q88" s="106">
        <v>4.6867872300000002E-2</v>
      </c>
      <c r="R88" s="96">
        <v>3.1417727800000003E-2</v>
      </c>
      <c r="S88" s="96">
        <v>6.9915859799999994E-2</v>
      </c>
      <c r="T88" s="96">
        <v>5.2371429999999999E-4</v>
      </c>
      <c r="U88" s="98">
        <v>4.6242774600000001E-2</v>
      </c>
      <c r="V88" s="96">
        <v>3.2701772099999998E-2</v>
      </c>
      <c r="W88" s="96">
        <v>6.5390774299999996E-2</v>
      </c>
      <c r="X88" s="96">
        <v>0.492744866</v>
      </c>
      <c r="Y88" s="96">
        <v>0.33030993980000001</v>
      </c>
      <c r="Z88" s="96">
        <v>0.73505963249999995</v>
      </c>
      <c r="AA88" s="105">
        <v>56</v>
      </c>
      <c r="AB88" s="105">
        <v>641</v>
      </c>
      <c r="AC88" s="106">
        <v>9.1827721900000006E-2</v>
      </c>
      <c r="AD88" s="96">
        <v>6.6240590500000002E-2</v>
      </c>
      <c r="AE88" s="96">
        <v>0.1272985408</v>
      </c>
      <c r="AF88" s="96">
        <v>0.34955076219999998</v>
      </c>
      <c r="AG88" s="98">
        <v>8.73634945E-2</v>
      </c>
      <c r="AH88" s="96">
        <v>6.7233141900000001E-2</v>
      </c>
      <c r="AI88" s="96">
        <v>0.11352109940000001</v>
      </c>
      <c r="AJ88" s="96">
        <v>0.85565232469999997</v>
      </c>
      <c r="AK88" s="96">
        <v>0.61723098480000005</v>
      </c>
      <c r="AL88" s="96">
        <v>1.186170038</v>
      </c>
      <c r="AM88" s="96">
        <v>6.2712030000000004E-3</v>
      </c>
      <c r="AN88" s="96">
        <v>1.9592893256999999</v>
      </c>
      <c r="AO88" s="96">
        <v>1.2095957722999999</v>
      </c>
      <c r="AP88" s="96">
        <v>3.1736343245</v>
      </c>
      <c r="AQ88" s="96">
        <v>0.21931711300000001</v>
      </c>
      <c r="AR88" s="96">
        <v>0.73172427750000002</v>
      </c>
      <c r="AS88" s="96">
        <v>0.44452747539999998</v>
      </c>
      <c r="AT88" s="96">
        <v>1.2044709223000001</v>
      </c>
      <c r="AU88" s="95" t="s">
        <v>28</v>
      </c>
      <c r="AV88" s="95">
        <v>2</v>
      </c>
      <c r="AW88" s="95" t="s">
        <v>28</v>
      </c>
      <c r="AX88" s="95" t="s">
        <v>28</v>
      </c>
      <c r="AY88" s="95" t="s">
        <v>28</v>
      </c>
      <c r="AZ88" s="95" t="s">
        <v>28</v>
      </c>
      <c r="BA88" s="95" t="s">
        <v>28</v>
      </c>
      <c r="BB88" s="95" t="s">
        <v>28</v>
      </c>
      <c r="BC88" s="107">
        <v>-2</v>
      </c>
      <c r="BD88" s="108">
        <v>9.1999999999999993</v>
      </c>
      <c r="BE88" s="108">
        <v>6.4</v>
      </c>
      <c r="BF88" s="108">
        <v>11.2</v>
      </c>
    </row>
    <row r="89" spans="1:93" x14ac:dyDescent="0.3">
      <c r="A89" s="9"/>
      <c r="B89" t="s">
        <v>150</v>
      </c>
      <c r="C89" s="95">
        <v>50</v>
      </c>
      <c r="D89" s="105">
        <v>1673</v>
      </c>
      <c r="E89" s="106">
        <v>3.2184491699999998E-2</v>
      </c>
      <c r="F89" s="96">
        <v>2.2747414099999998E-2</v>
      </c>
      <c r="G89" s="96">
        <v>4.5536670699999997E-2</v>
      </c>
      <c r="H89" s="96">
        <v>4.442252E-10</v>
      </c>
      <c r="I89" s="98">
        <v>2.9886431599999999E-2</v>
      </c>
      <c r="J89" s="96">
        <v>2.2651448899999999E-2</v>
      </c>
      <c r="K89" s="96">
        <v>3.9432302799999999E-2</v>
      </c>
      <c r="L89" s="96">
        <v>0.3313955106</v>
      </c>
      <c r="M89" s="96">
        <v>0.23422432739999999</v>
      </c>
      <c r="N89" s="96">
        <v>0.46887949559999997</v>
      </c>
      <c r="O89" s="105">
        <v>42</v>
      </c>
      <c r="P89" s="105">
        <v>1779</v>
      </c>
      <c r="Q89" s="106">
        <v>2.5521763699999998E-2</v>
      </c>
      <c r="R89" s="96">
        <v>1.7692553199999999E-2</v>
      </c>
      <c r="S89" s="96">
        <v>3.6815513199999997E-2</v>
      </c>
      <c r="T89" s="96">
        <v>1.9569850000000001E-12</v>
      </c>
      <c r="U89" s="98">
        <v>2.3608769000000002E-2</v>
      </c>
      <c r="V89" s="96">
        <v>1.74473749E-2</v>
      </c>
      <c r="W89" s="96">
        <v>3.1946007700000001E-2</v>
      </c>
      <c r="X89" s="96">
        <v>0.2683227856</v>
      </c>
      <c r="Y89" s="96">
        <v>0.18601046530000001</v>
      </c>
      <c r="Z89" s="96">
        <v>0.38705949769999998</v>
      </c>
      <c r="AA89" s="105">
        <v>42</v>
      </c>
      <c r="AB89" s="105">
        <v>1538</v>
      </c>
      <c r="AC89" s="106">
        <v>2.9511674799999998E-2</v>
      </c>
      <c r="AD89" s="96">
        <v>2.0470766500000001E-2</v>
      </c>
      <c r="AE89" s="96">
        <v>4.2545497600000003E-2</v>
      </c>
      <c r="AF89" s="96">
        <v>4.5957289999999997E-12</v>
      </c>
      <c r="AG89" s="98">
        <v>2.7308192500000002E-2</v>
      </c>
      <c r="AH89" s="96">
        <v>2.01813263E-2</v>
      </c>
      <c r="AI89" s="96">
        <v>3.6951851600000002E-2</v>
      </c>
      <c r="AJ89" s="96">
        <v>0.2749903038</v>
      </c>
      <c r="AK89" s="96">
        <v>0.19074696199999999</v>
      </c>
      <c r="AL89" s="96">
        <v>0.39643969369999998</v>
      </c>
      <c r="AM89" s="96">
        <v>0.55605582760000005</v>
      </c>
      <c r="AN89" s="96">
        <v>1.1563336732</v>
      </c>
      <c r="AO89" s="96">
        <v>0.71295708629999999</v>
      </c>
      <c r="AP89" s="96">
        <v>1.8754390543999999</v>
      </c>
      <c r="AQ89" s="96">
        <v>0.3321161306</v>
      </c>
      <c r="AR89" s="96">
        <v>0.79298327830000004</v>
      </c>
      <c r="AS89" s="96">
        <v>0.49623738490000002</v>
      </c>
      <c r="AT89" s="96">
        <v>1.2671807865</v>
      </c>
      <c r="AU89" s="95">
        <v>1</v>
      </c>
      <c r="AV89" s="95">
        <v>2</v>
      </c>
      <c r="AW89" s="95">
        <v>3</v>
      </c>
      <c r="AX89" s="95" t="s">
        <v>28</v>
      </c>
      <c r="AY89" s="95" t="s">
        <v>28</v>
      </c>
      <c r="AZ89" s="95" t="s">
        <v>28</v>
      </c>
      <c r="BA89" s="95" t="s">
        <v>28</v>
      </c>
      <c r="BB89" s="95" t="s">
        <v>28</v>
      </c>
      <c r="BC89" s="107" t="s">
        <v>229</v>
      </c>
      <c r="BD89" s="108">
        <v>10</v>
      </c>
      <c r="BE89" s="108">
        <v>8.4</v>
      </c>
      <c r="BF89" s="108">
        <v>8.4</v>
      </c>
    </row>
    <row r="90" spans="1:93" x14ac:dyDescent="0.3">
      <c r="A90" s="9"/>
      <c r="B90" t="s">
        <v>151</v>
      </c>
      <c r="C90" s="95">
        <v>69</v>
      </c>
      <c r="D90" s="105">
        <v>1378</v>
      </c>
      <c r="E90" s="106">
        <v>4.9821774399999998E-2</v>
      </c>
      <c r="F90" s="96">
        <v>3.6607950299999997E-2</v>
      </c>
      <c r="G90" s="96">
        <v>6.7805194900000004E-2</v>
      </c>
      <c r="H90" s="96">
        <v>2.18672E-5</v>
      </c>
      <c r="I90" s="98">
        <v>5.0072568900000003E-2</v>
      </c>
      <c r="J90" s="96">
        <v>3.9548248000000001E-2</v>
      </c>
      <c r="K90" s="96">
        <v>6.3397553199999998E-2</v>
      </c>
      <c r="L90" s="96">
        <v>0.51300211709999999</v>
      </c>
      <c r="M90" s="96">
        <v>0.37694273740000001</v>
      </c>
      <c r="N90" s="96">
        <v>0.69817281539999998</v>
      </c>
      <c r="O90" s="105">
        <v>71</v>
      </c>
      <c r="P90" s="105">
        <v>1496</v>
      </c>
      <c r="Q90" s="106">
        <v>4.9513583999999999E-2</v>
      </c>
      <c r="R90" s="96">
        <v>3.6423432999999998E-2</v>
      </c>
      <c r="S90" s="96">
        <v>6.7308180499999995E-2</v>
      </c>
      <c r="T90" s="96">
        <v>3.07987E-5</v>
      </c>
      <c r="U90" s="98">
        <v>4.7459893000000003E-2</v>
      </c>
      <c r="V90" s="96">
        <v>3.76103796E-2</v>
      </c>
      <c r="W90" s="96">
        <v>5.9888825100000001E-2</v>
      </c>
      <c r="X90" s="96">
        <v>0.52056052750000004</v>
      </c>
      <c r="Y90" s="96">
        <v>0.38293736699999997</v>
      </c>
      <c r="Z90" s="96">
        <v>0.70764382420000005</v>
      </c>
      <c r="AA90" s="105">
        <v>69</v>
      </c>
      <c r="AB90" s="105">
        <v>1393</v>
      </c>
      <c r="AC90" s="106">
        <v>5.3486992099999998E-2</v>
      </c>
      <c r="AD90" s="96">
        <v>3.9210629499999997E-2</v>
      </c>
      <c r="AE90" s="96">
        <v>7.2961295499999995E-2</v>
      </c>
      <c r="AF90" s="96">
        <v>1.1036700000000001E-5</v>
      </c>
      <c r="AG90" s="98">
        <v>4.9533381199999997E-2</v>
      </c>
      <c r="AH90" s="96">
        <v>3.9122387500000001E-2</v>
      </c>
      <c r="AI90" s="96">
        <v>6.2714880400000006E-2</v>
      </c>
      <c r="AJ90" s="96">
        <v>0.49839273150000002</v>
      </c>
      <c r="AK90" s="96">
        <v>0.36536533389999998</v>
      </c>
      <c r="AL90" s="96">
        <v>0.6798546325</v>
      </c>
      <c r="AM90" s="96">
        <v>0.70217646779999998</v>
      </c>
      <c r="AN90" s="96">
        <v>1.0802488482999999</v>
      </c>
      <c r="AO90" s="96">
        <v>0.72726512779999997</v>
      </c>
      <c r="AP90" s="96">
        <v>1.6045559312</v>
      </c>
      <c r="AQ90" s="96">
        <v>0.97531904579999995</v>
      </c>
      <c r="AR90" s="96">
        <v>0.99381414260000001</v>
      </c>
      <c r="AS90" s="96">
        <v>0.67078572820000004</v>
      </c>
      <c r="AT90" s="96">
        <v>1.4724024508</v>
      </c>
      <c r="AU90" s="95">
        <v>1</v>
      </c>
      <c r="AV90" s="95">
        <v>2</v>
      </c>
      <c r="AW90" s="95">
        <v>3</v>
      </c>
      <c r="AX90" s="95" t="s">
        <v>28</v>
      </c>
      <c r="AY90" s="95" t="s">
        <v>28</v>
      </c>
      <c r="AZ90" s="95" t="s">
        <v>28</v>
      </c>
      <c r="BA90" s="95" t="s">
        <v>28</v>
      </c>
      <c r="BB90" s="95" t="s">
        <v>28</v>
      </c>
      <c r="BC90" s="107" t="s">
        <v>229</v>
      </c>
      <c r="BD90" s="108">
        <v>13.8</v>
      </c>
      <c r="BE90" s="108">
        <v>14.2</v>
      </c>
      <c r="BF90" s="108">
        <v>13.8</v>
      </c>
    </row>
    <row r="91" spans="1:93" x14ac:dyDescent="0.3">
      <c r="A91" s="9"/>
      <c r="B91" t="s">
        <v>103</v>
      </c>
      <c r="C91" s="95">
        <v>78</v>
      </c>
      <c r="D91" s="105">
        <v>1856</v>
      </c>
      <c r="E91" s="106">
        <v>4.2486705600000001E-2</v>
      </c>
      <c r="F91" s="96">
        <v>3.1462469600000001E-2</v>
      </c>
      <c r="G91" s="96">
        <v>5.7373759099999998E-2</v>
      </c>
      <c r="H91" s="96">
        <v>6.8857519999999999E-8</v>
      </c>
      <c r="I91" s="98">
        <v>4.2025862099999999E-2</v>
      </c>
      <c r="J91" s="96">
        <v>3.36617767E-2</v>
      </c>
      <c r="K91" s="96">
        <v>5.2468207400000001E-2</v>
      </c>
      <c r="L91" s="96">
        <v>0.4374747826</v>
      </c>
      <c r="M91" s="96">
        <v>0.3239610335</v>
      </c>
      <c r="N91" s="96">
        <v>0.59076297950000001</v>
      </c>
      <c r="O91" s="105">
        <v>69</v>
      </c>
      <c r="P91" s="105">
        <v>2068</v>
      </c>
      <c r="Q91" s="106">
        <v>3.5153519899999999E-2</v>
      </c>
      <c r="R91" s="96">
        <v>2.5743515599999999E-2</v>
      </c>
      <c r="S91" s="96">
        <v>4.8003154700000002E-2</v>
      </c>
      <c r="T91" s="96">
        <v>3.799438E-10</v>
      </c>
      <c r="U91" s="98">
        <v>3.3365570599999998E-2</v>
      </c>
      <c r="V91" s="96">
        <v>2.63527494E-2</v>
      </c>
      <c r="W91" s="96">
        <v>4.22445979E-2</v>
      </c>
      <c r="X91" s="96">
        <v>0.36958614979999999</v>
      </c>
      <c r="Y91" s="96">
        <v>0.27065417180000001</v>
      </c>
      <c r="Z91" s="96">
        <v>0.50468064560000003</v>
      </c>
      <c r="AA91" s="105">
        <v>71</v>
      </c>
      <c r="AB91" s="105">
        <v>1932</v>
      </c>
      <c r="AC91" s="106">
        <v>3.8613997400000002E-2</v>
      </c>
      <c r="AD91" s="96">
        <v>2.8384385799999998E-2</v>
      </c>
      <c r="AE91" s="96">
        <v>5.25303175E-2</v>
      </c>
      <c r="AF91" s="96">
        <v>7.5415850000000005E-11</v>
      </c>
      <c r="AG91" s="98">
        <v>3.6749482399999998E-2</v>
      </c>
      <c r="AH91" s="96">
        <v>2.9122736999999999E-2</v>
      </c>
      <c r="AI91" s="96">
        <v>4.6373541599999998E-2</v>
      </c>
      <c r="AJ91" s="96">
        <v>0.35980590569999998</v>
      </c>
      <c r="AK91" s="96">
        <v>0.2644862047</v>
      </c>
      <c r="AL91" s="96">
        <v>0.48947842060000002</v>
      </c>
      <c r="AM91" s="96">
        <v>0.6430617086</v>
      </c>
      <c r="AN91" s="96">
        <v>1.0984390034</v>
      </c>
      <c r="AO91" s="96">
        <v>0.73845013309999996</v>
      </c>
      <c r="AP91" s="96">
        <v>1.6339197328999999</v>
      </c>
      <c r="AQ91" s="96">
        <v>0.34157960859999997</v>
      </c>
      <c r="AR91" s="96">
        <v>0.827400464</v>
      </c>
      <c r="AS91" s="96">
        <v>0.55993899010000003</v>
      </c>
      <c r="AT91" s="96">
        <v>1.2226180708000001</v>
      </c>
      <c r="AU91" s="95">
        <v>1</v>
      </c>
      <c r="AV91" s="95">
        <v>2</v>
      </c>
      <c r="AW91" s="95">
        <v>3</v>
      </c>
      <c r="AX91" s="95" t="s">
        <v>28</v>
      </c>
      <c r="AY91" s="95" t="s">
        <v>28</v>
      </c>
      <c r="AZ91" s="95" t="s">
        <v>28</v>
      </c>
      <c r="BA91" s="95" t="s">
        <v>28</v>
      </c>
      <c r="BB91" s="95" t="s">
        <v>28</v>
      </c>
      <c r="BC91" s="107" t="s">
        <v>229</v>
      </c>
      <c r="BD91" s="108">
        <v>15.6</v>
      </c>
      <c r="BE91" s="108">
        <v>13.8</v>
      </c>
      <c r="BF91" s="108">
        <v>14.2</v>
      </c>
    </row>
    <row r="92" spans="1:93" x14ac:dyDescent="0.3">
      <c r="A92" s="9"/>
      <c r="B92" t="s">
        <v>113</v>
      </c>
      <c r="C92" s="95">
        <v>54</v>
      </c>
      <c r="D92" s="105">
        <v>1344</v>
      </c>
      <c r="E92" s="106">
        <v>4.0599471900000003E-2</v>
      </c>
      <c r="F92" s="96">
        <v>2.9105603099999999E-2</v>
      </c>
      <c r="G92" s="96">
        <v>5.66322956E-2</v>
      </c>
      <c r="H92" s="96">
        <v>2.8046588999999999E-7</v>
      </c>
      <c r="I92" s="98">
        <v>4.0178571400000002E-2</v>
      </c>
      <c r="J92" s="96">
        <v>3.0772347799999999E-2</v>
      </c>
      <c r="K92" s="96">
        <v>5.2460007599999997E-2</v>
      </c>
      <c r="L92" s="96">
        <v>0.41804241809999998</v>
      </c>
      <c r="M92" s="96">
        <v>0.29969297979999998</v>
      </c>
      <c r="N92" s="96">
        <v>0.58312831850000002</v>
      </c>
      <c r="O92" s="105">
        <v>74</v>
      </c>
      <c r="P92" s="105">
        <v>1594</v>
      </c>
      <c r="Q92" s="106">
        <v>4.9506232999999997E-2</v>
      </c>
      <c r="R92" s="96">
        <v>3.6547980200000003E-2</v>
      </c>
      <c r="S92" s="96">
        <v>6.7058893499999994E-2</v>
      </c>
      <c r="T92" s="96">
        <v>2.4718500000000001E-5</v>
      </c>
      <c r="U92" s="98">
        <v>4.6424090299999998E-2</v>
      </c>
      <c r="V92" s="96">
        <v>3.6965214699999999E-2</v>
      </c>
      <c r="W92" s="96">
        <v>5.8303358499999999E-2</v>
      </c>
      <c r="X92" s="96">
        <v>0.52048324270000002</v>
      </c>
      <c r="Y92" s="96">
        <v>0.38424679210000001</v>
      </c>
      <c r="Z92" s="96">
        <v>0.70502294759999995</v>
      </c>
      <c r="AA92" s="105">
        <v>72</v>
      </c>
      <c r="AB92" s="105">
        <v>1552</v>
      </c>
      <c r="AC92" s="106">
        <v>5.1795934199999998E-2</v>
      </c>
      <c r="AD92" s="96">
        <v>3.8056791200000002E-2</v>
      </c>
      <c r="AE92" s="96">
        <v>7.0495139499999998E-2</v>
      </c>
      <c r="AF92" s="96">
        <v>3.6163766E-6</v>
      </c>
      <c r="AG92" s="98">
        <v>4.6391752600000002E-2</v>
      </c>
      <c r="AH92" s="96">
        <v>3.6823555199999997E-2</v>
      </c>
      <c r="AI92" s="96">
        <v>5.8446141299999997E-2</v>
      </c>
      <c r="AJ92" s="96">
        <v>0.48263542450000002</v>
      </c>
      <c r="AK92" s="96">
        <v>0.35461384870000001</v>
      </c>
      <c r="AL92" s="96">
        <v>0.65687494680000003</v>
      </c>
      <c r="AM92" s="96">
        <v>0.82068481029999996</v>
      </c>
      <c r="AN92" s="96">
        <v>1.0462507666</v>
      </c>
      <c r="AO92" s="96">
        <v>0.70769363819999997</v>
      </c>
      <c r="AP92" s="96">
        <v>1.5467719469000001</v>
      </c>
      <c r="AQ92" s="96">
        <v>0.34302800010000001</v>
      </c>
      <c r="AR92" s="96">
        <v>1.2193812055</v>
      </c>
      <c r="AS92" s="96">
        <v>0.80925591939999997</v>
      </c>
      <c r="AT92" s="96">
        <v>1.8373551416</v>
      </c>
      <c r="AU92" s="95">
        <v>1</v>
      </c>
      <c r="AV92" s="95">
        <v>2</v>
      </c>
      <c r="AW92" s="95">
        <v>3</v>
      </c>
      <c r="AX92" s="95" t="s">
        <v>28</v>
      </c>
      <c r="AY92" s="95" t="s">
        <v>28</v>
      </c>
      <c r="AZ92" s="95" t="s">
        <v>28</v>
      </c>
      <c r="BA92" s="95" t="s">
        <v>28</v>
      </c>
      <c r="BB92" s="95" t="s">
        <v>28</v>
      </c>
      <c r="BC92" s="107" t="s">
        <v>229</v>
      </c>
      <c r="BD92" s="108">
        <v>10.8</v>
      </c>
      <c r="BE92" s="108">
        <v>14.8</v>
      </c>
      <c r="BF92" s="108">
        <v>14.4</v>
      </c>
    </row>
    <row r="93" spans="1:93" x14ac:dyDescent="0.3">
      <c r="A93" s="9"/>
      <c r="B93" t="s">
        <v>112</v>
      </c>
      <c r="C93" s="95">
        <v>6</v>
      </c>
      <c r="D93" s="105">
        <v>187</v>
      </c>
      <c r="E93" s="106">
        <v>3.38030925E-2</v>
      </c>
      <c r="F93" s="96">
        <v>1.47813539E-2</v>
      </c>
      <c r="G93" s="96">
        <v>7.7303410099999997E-2</v>
      </c>
      <c r="H93" s="96">
        <v>1.2396767499999999E-2</v>
      </c>
      <c r="I93" s="98">
        <v>3.2085561499999998E-2</v>
      </c>
      <c r="J93" s="96">
        <v>1.44147817E-2</v>
      </c>
      <c r="K93" s="96">
        <v>7.1418581300000006E-2</v>
      </c>
      <c r="L93" s="96">
        <v>0.34806183099999999</v>
      </c>
      <c r="M93" s="96">
        <v>0.15219983519999999</v>
      </c>
      <c r="N93" s="96">
        <v>0.79597351780000003</v>
      </c>
      <c r="O93" s="105" t="s">
        <v>28</v>
      </c>
      <c r="P93" s="105" t="s">
        <v>28</v>
      </c>
      <c r="Q93" s="106" t="s">
        <v>28</v>
      </c>
      <c r="R93" s="96" t="s">
        <v>28</v>
      </c>
      <c r="S93" s="96" t="s">
        <v>28</v>
      </c>
      <c r="T93" s="96" t="s">
        <v>28</v>
      </c>
      <c r="U93" s="98" t="s">
        <v>28</v>
      </c>
      <c r="V93" s="96" t="s">
        <v>28</v>
      </c>
      <c r="W93" s="96" t="s">
        <v>28</v>
      </c>
      <c r="X93" s="96" t="s">
        <v>28</v>
      </c>
      <c r="Y93" s="96" t="s">
        <v>28</v>
      </c>
      <c r="Z93" s="96" t="s">
        <v>28</v>
      </c>
      <c r="AA93" s="105">
        <v>11</v>
      </c>
      <c r="AB93" s="105">
        <v>286</v>
      </c>
      <c r="AC93" s="106">
        <v>4.1924664299999997E-2</v>
      </c>
      <c r="AD93" s="96">
        <v>2.2360109199999999E-2</v>
      </c>
      <c r="AE93" s="96">
        <v>7.8607732099999994E-2</v>
      </c>
      <c r="AF93" s="96">
        <v>3.3818976999999998E-3</v>
      </c>
      <c r="AG93" s="98">
        <v>3.8461538500000003E-2</v>
      </c>
      <c r="AH93" s="96">
        <v>2.1300006199999999E-2</v>
      </c>
      <c r="AI93" s="96">
        <v>6.94502117E-2</v>
      </c>
      <c r="AJ93" s="96">
        <v>0.39065475789999998</v>
      </c>
      <c r="AK93" s="96">
        <v>0.20835189030000001</v>
      </c>
      <c r="AL93" s="96">
        <v>0.73246822759999997</v>
      </c>
      <c r="AM93" s="96">
        <v>8.3081827600000005E-2</v>
      </c>
      <c r="AN93" s="96">
        <v>3.8536234938999998</v>
      </c>
      <c r="AO93" s="96">
        <v>0.83810966740000004</v>
      </c>
      <c r="AP93" s="96">
        <v>17.718938953999999</v>
      </c>
      <c r="AQ93" s="96">
        <v>0.1695024718</v>
      </c>
      <c r="AR93" s="96">
        <v>0.32184285979999999</v>
      </c>
      <c r="AS93" s="96">
        <v>6.3857899400000001E-2</v>
      </c>
      <c r="AT93" s="96">
        <v>1.6220832090999999</v>
      </c>
      <c r="AU93" s="95" t="s">
        <v>28</v>
      </c>
      <c r="AV93" s="95" t="s">
        <v>28</v>
      </c>
      <c r="AW93" s="95">
        <v>3</v>
      </c>
      <c r="AX93" s="95" t="s">
        <v>28</v>
      </c>
      <c r="AY93" s="95" t="s">
        <v>28</v>
      </c>
      <c r="AZ93" s="95" t="s">
        <v>28</v>
      </c>
      <c r="BA93" s="95" t="s">
        <v>421</v>
      </c>
      <c r="BB93" s="95" t="s">
        <v>28</v>
      </c>
      <c r="BC93" s="107" t="s">
        <v>445</v>
      </c>
      <c r="BD93" s="108">
        <v>1.2</v>
      </c>
      <c r="BE93" s="108" t="s">
        <v>28</v>
      </c>
      <c r="BF93" s="108">
        <v>2.2000000000000002</v>
      </c>
    </row>
    <row r="94" spans="1:93" x14ac:dyDescent="0.3">
      <c r="A94" s="9"/>
      <c r="B94" t="s">
        <v>114</v>
      </c>
      <c r="C94" s="95">
        <v>68</v>
      </c>
      <c r="D94" s="105">
        <v>1819</v>
      </c>
      <c r="E94" s="106">
        <v>3.8598670199999997E-2</v>
      </c>
      <c r="F94" s="96">
        <v>2.8301443799999999E-2</v>
      </c>
      <c r="G94" s="96">
        <v>5.264245E-2</v>
      </c>
      <c r="H94" s="96">
        <v>5.6073881999999998E-9</v>
      </c>
      <c r="I94" s="98">
        <v>3.7383177599999998E-2</v>
      </c>
      <c r="J94" s="96">
        <v>2.9474935599999998E-2</v>
      </c>
      <c r="K94" s="96">
        <v>4.7413232200000002E-2</v>
      </c>
      <c r="L94" s="96">
        <v>0.39744067249999998</v>
      </c>
      <c r="M94" s="96">
        <v>0.291412756</v>
      </c>
      <c r="N94" s="96">
        <v>0.54204589489999999</v>
      </c>
      <c r="O94" s="105">
        <v>64</v>
      </c>
      <c r="P94" s="105">
        <v>2019</v>
      </c>
      <c r="Q94" s="106">
        <v>3.3404844500000003E-2</v>
      </c>
      <c r="R94" s="96">
        <v>2.4362236200000002E-2</v>
      </c>
      <c r="S94" s="96">
        <v>4.5803826200000002E-2</v>
      </c>
      <c r="T94" s="96">
        <v>8.1919450000000006E-11</v>
      </c>
      <c r="U94" s="98">
        <v>3.1698860799999999E-2</v>
      </c>
      <c r="V94" s="96">
        <v>2.4810953899999998E-2</v>
      </c>
      <c r="W94" s="96">
        <v>4.04989579E-2</v>
      </c>
      <c r="X94" s="96">
        <v>0.35120146940000002</v>
      </c>
      <c r="Y94" s="96">
        <v>0.25613210580000001</v>
      </c>
      <c r="Z94" s="96">
        <v>0.48155802939999998</v>
      </c>
      <c r="AA94" s="105">
        <v>102</v>
      </c>
      <c r="AB94" s="105">
        <v>2334</v>
      </c>
      <c r="AC94" s="106">
        <v>4.8819422199999997E-2</v>
      </c>
      <c r="AD94" s="96">
        <v>3.6923370499999997E-2</v>
      </c>
      <c r="AE94" s="96">
        <v>6.4548169700000005E-2</v>
      </c>
      <c r="AF94" s="96">
        <v>3.2430225000000002E-8</v>
      </c>
      <c r="AG94" s="98">
        <v>4.3701799499999999E-2</v>
      </c>
      <c r="AH94" s="96">
        <v>3.5992980299999998E-2</v>
      </c>
      <c r="AI94" s="96">
        <v>5.3061659900000002E-2</v>
      </c>
      <c r="AJ94" s="96">
        <v>0.45490023260000001</v>
      </c>
      <c r="AK94" s="96">
        <v>0.34405261399999998</v>
      </c>
      <c r="AL94" s="96">
        <v>0.60146097789999997</v>
      </c>
      <c r="AM94" s="96">
        <v>4.9602113199999999E-2</v>
      </c>
      <c r="AN94" s="96">
        <v>1.4614473711</v>
      </c>
      <c r="AO94" s="96">
        <v>1.0006602416999999</v>
      </c>
      <c r="AP94" s="96">
        <v>2.1344191860000001</v>
      </c>
      <c r="AQ94" s="96">
        <v>0.48046333070000002</v>
      </c>
      <c r="AR94" s="96">
        <v>0.86544029420000002</v>
      </c>
      <c r="AS94" s="96">
        <v>0.57927991410000002</v>
      </c>
      <c r="AT94" s="96">
        <v>1.2929619769</v>
      </c>
      <c r="AU94" s="95">
        <v>1</v>
      </c>
      <c r="AV94" s="95">
        <v>2</v>
      </c>
      <c r="AW94" s="95">
        <v>3</v>
      </c>
      <c r="AX94" s="95" t="s">
        <v>28</v>
      </c>
      <c r="AY94" s="95" t="s">
        <v>28</v>
      </c>
      <c r="AZ94" s="95" t="s">
        <v>28</v>
      </c>
      <c r="BA94" s="95" t="s">
        <v>28</v>
      </c>
      <c r="BB94" s="95" t="s">
        <v>28</v>
      </c>
      <c r="BC94" s="107" t="s">
        <v>229</v>
      </c>
      <c r="BD94" s="108">
        <v>13.6</v>
      </c>
      <c r="BE94" s="108">
        <v>12.8</v>
      </c>
      <c r="BF94" s="108">
        <v>20.399999999999999</v>
      </c>
    </row>
    <row r="95" spans="1:93" x14ac:dyDescent="0.3">
      <c r="A95" s="9"/>
      <c r="B95" t="s">
        <v>104</v>
      </c>
      <c r="C95" s="95">
        <v>52</v>
      </c>
      <c r="D95" s="105">
        <v>1603</v>
      </c>
      <c r="E95" s="106">
        <v>3.4565109900000002E-2</v>
      </c>
      <c r="F95" s="96">
        <v>2.4598448200000001E-2</v>
      </c>
      <c r="G95" s="96">
        <v>4.8570007599999999E-2</v>
      </c>
      <c r="H95" s="96">
        <v>2.6410614E-9</v>
      </c>
      <c r="I95" s="98">
        <v>3.24391765E-2</v>
      </c>
      <c r="J95" s="96">
        <v>2.4718915099999999E-2</v>
      </c>
      <c r="K95" s="96">
        <v>4.25706457E-2</v>
      </c>
      <c r="L95" s="96">
        <v>0.35590812929999999</v>
      </c>
      <c r="M95" s="96">
        <v>0.25328395409999999</v>
      </c>
      <c r="N95" s="96">
        <v>0.50011299350000005</v>
      </c>
      <c r="O95" s="105">
        <v>36</v>
      </c>
      <c r="P95" s="105">
        <v>1663</v>
      </c>
      <c r="Q95" s="106">
        <v>2.3672260699999999E-2</v>
      </c>
      <c r="R95" s="96">
        <v>1.6065921E-2</v>
      </c>
      <c r="S95" s="96">
        <v>3.48797884E-2</v>
      </c>
      <c r="T95" s="96">
        <v>2.025641E-12</v>
      </c>
      <c r="U95" s="98">
        <v>2.1647624800000001E-2</v>
      </c>
      <c r="V95" s="96">
        <v>1.5615048100000001E-2</v>
      </c>
      <c r="W95" s="96">
        <v>3.0010772599999999E-2</v>
      </c>
      <c r="X95" s="96">
        <v>0.2488780552</v>
      </c>
      <c r="Y95" s="96">
        <v>0.16890888579999999</v>
      </c>
      <c r="Z95" s="96">
        <v>0.36670827620000002</v>
      </c>
      <c r="AA95" s="105">
        <v>56</v>
      </c>
      <c r="AB95" s="105">
        <v>1684</v>
      </c>
      <c r="AC95" s="106">
        <v>3.8232666399999997E-2</v>
      </c>
      <c r="AD95" s="96">
        <v>2.7343442200000002E-2</v>
      </c>
      <c r="AE95" s="96">
        <v>5.34584039E-2</v>
      </c>
      <c r="AF95" s="96">
        <v>1.5927265000000001E-9</v>
      </c>
      <c r="AG95" s="98">
        <v>3.3254156799999997E-2</v>
      </c>
      <c r="AH95" s="96">
        <v>2.55917126E-2</v>
      </c>
      <c r="AI95" s="96">
        <v>4.32108223E-2</v>
      </c>
      <c r="AJ95" s="96">
        <v>0.35625265649999999</v>
      </c>
      <c r="AK95" s="96">
        <v>0.25478667469999999</v>
      </c>
      <c r="AL95" s="96">
        <v>0.49812634610000001</v>
      </c>
      <c r="AM95" s="96">
        <v>4.9219183600000001E-2</v>
      </c>
      <c r="AN95" s="96">
        <v>1.6150830263</v>
      </c>
      <c r="AO95" s="96">
        <v>1.0016403598000001</v>
      </c>
      <c r="AP95" s="96">
        <v>2.6042213217999999</v>
      </c>
      <c r="AQ95" s="96">
        <v>0.1226941337</v>
      </c>
      <c r="AR95" s="96">
        <v>0.68485998640000001</v>
      </c>
      <c r="AS95" s="96">
        <v>0.42350113369999998</v>
      </c>
      <c r="AT95" s="96">
        <v>1.1075134484</v>
      </c>
      <c r="AU95" s="95">
        <v>1</v>
      </c>
      <c r="AV95" s="95">
        <v>2</v>
      </c>
      <c r="AW95" s="95">
        <v>3</v>
      </c>
      <c r="AX95" s="95" t="s">
        <v>28</v>
      </c>
      <c r="AY95" s="95" t="s">
        <v>28</v>
      </c>
      <c r="AZ95" s="95" t="s">
        <v>28</v>
      </c>
      <c r="BA95" s="95" t="s">
        <v>28</v>
      </c>
      <c r="BB95" s="95" t="s">
        <v>28</v>
      </c>
      <c r="BC95" s="107" t="s">
        <v>229</v>
      </c>
      <c r="BD95" s="108">
        <v>10.4</v>
      </c>
      <c r="BE95" s="108">
        <v>7.2</v>
      </c>
      <c r="BF95" s="108">
        <v>11.2</v>
      </c>
    </row>
    <row r="96" spans="1:93" x14ac:dyDescent="0.3">
      <c r="A96" s="9"/>
      <c r="B96" t="s">
        <v>105</v>
      </c>
      <c r="C96" s="95">
        <v>52</v>
      </c>
      <c r="D96" s="105">
        <v>989</v>
      </c>
      <c r="E96" s="106">
        <v>5.2334568999999997E-2</v>
      </c>
      <c r="F96" s="96">
        <v>3.7332149799999999E-2</v>
      </c>
      <c r="G96" s="96">
        <v>7.3365909199999996E-2</v>
      </c>
      <c r="H96" s="96">
        <v>3.341595E-4</v>
      </c>
      <c r="I96" s="98">
        <v>5.2578361999999997E-2</v>
      </c>
      <c r="J96" s="96">
        <v>4.0065137399999999E-2</v>
      </c>
      <c r="K96" s="96">
        <v>6.8999742200000005E-2</v>
      </c>
      <c r="L96" s="96">
        <v>0.53887572269999995</v>
      </c>
      <c r="M96" s="96">
        <v>0.3843996348</v>
      </c>
      <c r="N96" s="96">
        <v>0.75543007370000004</v>
      </c>
      <c r="O96" s="105">
        <v>42</v>
      </c>
      <c r="P96" s="105">
        <v>898</v>
      </c>
      <c r="Q96" s="106">
        <v>4.9210117999999997E-2</v>
      </c>
      <c r="R96" s="96">
        <v>3.42094711E-2</v>
      </c>
      <c r="S96" s="96">
        <v>7.0788458100000007E-2</v>
      </c>
      <c r="T96" s="96">
        <v>3.8185680000000003E-4</v>
      </c>
      <c r="U96" s="98">
        <v>4.6770601299999999E-2</v>
      </c>
      <c r="V96" s="96">
        <v>3.4564454299999998E-2</v>
      </c>
      <c r="W96" s="96">
        <v>6.3287246899999997E-2</v>
      </c>
      <c r="X96" s="96">
        <v>0.51737004090000005</v>
      </c>
      <c r="Y96" s="96">
        <v>0.35966090280000002</v>
      </c>
      <c r="Z96" s="96">
        <v>0.7442336853</v>
      </c>
      <c r="AA96" s="105">
        <v>36</v>
      </c>
      <c r="AB96" s="105">
        <v>717</v>
      </c>
      <c r="AC96" s="106">
        <v>5.1840461800000001E-2</v>
      </c>
      <c r="AD96" s="96">
        <v>3.5389024400000003E-2</v>
      </c>
      <c r="AE96" s="96">
        <v>7.59397448E-2</v>
      </c>
      <c r="AF96" s="96">
        <v>1.872679E-4</v>
      </c>
      <c r="AG96" s="98">
        <v>5.0209205E-2</v>
      </c>
      <c r="AH96" s="96">
        <v>3.6217329200000002E-2</v>
      </c>
      <c r="AI96" s="96">
        <v>6.9606575700000006E-2</v>
      </c>
      <c r="AJ96" s="96">
        <v>0.48305033320000001</v>
      </c>
      <c r="AK96" s="96">
        <v>0.32975555070000001</v>
      </c>
      <c r="AL96" s="96">
        <v>0.70760787469999997</v>
      </c>
      <c r="AM96" s="96">
        <v>0.83626797149999998</v>
      </c>
      <c r="AN96" s="96">
        <v>1.0534512802</v>
      </c>
      <c r="AO96" s="96">
        <v>0.64290791199999997</v>
      </c>
      <c r="AP96" s="96">
        <v>1.7261563888</v>
      </c>
      <c r="AQ96" s="96">
        <v>0.7930791841</v>
      </c>
      <c r="AR96" s="96">
        <v>0.94029852469999997</v>
      </c>
      <c r="AS96" s="96">
        <v>0.59362525310000003</v>
      </c>
      <c r="AT96" s="96">
        <v>1.4894267231</v>
      </c>
      <c r="AU96" s="95">
        <v>1</v>
      </c>
      <c r="AV96" s="95">
        <v>2</v>
      </c>
      <c r="AW96" s="95">
        <v>3</v>
      </c>
      <c r="AX96" s="95" t="s">
        <v>28</v>
      </c>
      <c r="AY96" s="95" t="s">
        <v>28</v>
      </c>
      <c r="AZ96" s="95" t="s">
        <v>28</v>
      </c>
      <c r="BA96" s="95" t="s">
        <v>28</v>
      </c>
      <c r="BB96" s="95" t="s">
        <v>28</v>
      </c>
      <c r="BC96" s="107" t="s">
        <v>229</v>
      </c>
      <c r="BD96" s="108">
        <v>10.4</v>
      </c>
      <c r="BE96" s="108">
        <v>8.4</v>
      </c>
      <c r="BF96" s="108">
        <v>7.2</v>
      </c>
    </row>
    <row r="97" spans="1:93" x14ac:dyDescent="0.3">
      <c r="A97" s="9"/>
      <c r="B97" t="s">
        <v>106</v>
      </c>
      <c r="C97" s="95">
        <v>7</v>
      </c>
      <c r="D97" s="105">
        <v>341</v>
      </c>
      <c r="E97" s="106">
        <v>2.1868014500000001E-2</v>
      </c>
      <c r="F97" s="96">
        <v>1.01303928E-2</v>
      </c>
      <c r="G97" s="96">
        <v>4.7205480100000002E-2</v>
      </c>
      <c r="H97" s="96">
        <v>1.461659E-4</v>
      </c>
      <c r="I97" s="98">
        <v>2.0527859200000002E-2</v>
      </c>
      <c r="J97" s="96">
        <v>9.7863268999999996E-3</v>
      </c>
      <c r="K97" s="96">
        <v>4.30593633E-2</v>
      </c>
      <c r="L97" s="96">
        <v>0.22516937319999999</v>
      </c>
      <c r="M97" s="96">
        <v>0.10431007370000001</v>
      </c>
      <c r="N97" s="96">
        <v>0.48606280130000001</v>
      </c>
      <c r="O97" s="105">
        <v>8</v>
      </c>
      <c r="P97" s="105">
        <v>272</v>
      </c>
      <c r="Q97" s="106">
        <v>3.2214689999999997E-2</v>
      </c>
      <c r="R97" s="96">
        <v>1.55861682E-2</v>
      </c>
      <c r="S97" s="96">
        <v>6.65837965E-2</v>
      </c>
      <c r="T97" s="96">
        <v>3.4699841000000002E-3</v>
      </c>
      <c r="U97" s="98">
        <v>2.9411764699999999E-2</v>
      </c>
      <c r="V97" s="96">
        <v>1.47087542E-2</v>
      </c>
      <c r="W97" s="96">
        <v>5.8812044199999997E-2</v>
      </c>
      <c r="X97" s="96">
        <v>0.33868879330000001</v>
      </c>
      <c r="Y97" s="96">
        <v>0.16386501019999999</v>
      </c>
      <c r="Z97" s="96">
        <v>0.70002802050000001</v>
      </c>
      <c r="AA97" s="105">
        <v>8</v>
      </c>
      <c r="AB97" s="105">
        <v>288</v>
      </c>
      <c r="AC97" s="106">
        <v>3.0829848100000001E-2</v>
      </c>
      <c r="AD97" s="96">
        <v>1.48915718E-2</v>
      </c>
      <c r="AE97" s="96">
        <v>6.3826676400000004E-2</v>
      </c>
      <c r="AF97" s="96">
        <v>7.8068590000000002E-4</v>
      </c>
      <c r="AG97" s="98">
        <v>2.77777778E-2</v>
      </c>
      <c r="AH97" s="96">
        <v>1.3891601199999999E-2</v>
      </c>
      <c r="AI97" s="96">
        <v>5.5544708399999997E-2</v>
      </c>
      <c r="AJ97" s="96">
        <v>0.28727306609999997</v>
      </c>
      <c r="AK97" s="96">
        <v>0.13875992770000001</v>
      </c>
      <c r="AL97" s="96">
        <v>0.59473809109999998</v>
      </c>
      <c r="AM97" s="96">
        <v>0.93212098290000001</v>
      </c>
      <c r="AN97" s="96">
        <v>0.95701209980000002</v>
      </c>
      <c r="AO97" s="96">
        <v>0.34818995429999999</v>
      </c>
      <c r="AP97" s="96">
        <v>2.6303807671000001</v>
      </c>
      <c r="AQ97" s="96">
        <v>0.46587866690000002</v>
      </c>
      <c r="AR97" s="96">
        <v>1.4731419748000001</v>
      </c>
      <c r="AS97" s="96">
        <v>0.52003522790000001</v>
      </c>
      <c r="AT97" s="96">
        <v>4.1730774406000002</v>
      </c>
      <c r="AU97" s="95">
        <v>1</v>
      </c>
      <c r="AV97" s="95">
        <v>2</v>
      </c>
      <c r="AW97" s="95">
        <v>3</v>
      </c>
      <c r="AX97" s="95" t="s">
        <v>28</v>
      </c>
      <c r="AY97" s="95" t="s">
        <v>28</v>
      </c>
      <c r="AZ97" s="95" t="s">
        <v>28</v>
      </c>
      <c r="BA97" s="95" t="s">
        <v>28</v>
      </c>
      <c r="BB97" s="95" t="s">
        <v>28</v>
      </c>
      <c r="BC97" s="107" t="s">
        <v>229</v>
      </c>
      <c r="BD97" s="108">
        <v>1.4</v>
      </c>
      <c r="BE97" s="108">
        <v>1.6</v>
      </c>
      <c r="BF97" s="108">
        <v>1.6</v>
      </c>
    </row>
    <row r="98" spans="1:93" x14ac:dyDescent="0.3">
      <c r="A98" s="9"/>
      <c r="B98" t="s">
        <v>107</v>
      </c>
      <c r="C98" s="95">
        <v>70</v>
      </c>
      <c r="D98" s="105">
        <v>1516</v>
      </c>
      <c r="E98" s="106">
        <v>4.4910344800000002E-2</v>
      </c>
      <c r="F98" s="96">
        <v>3.3028806399999999E-2</v>
      </c>
      <c r="G98" s="96">
        <v>6.1066059999999998E-2</v>
      </c>
      <c r="H98" s="96">
        <v>8.6856842000000004E-7</v>
      </c>
      <c r="I98" s="98">
        <v>4.6174142500000001E-2</v>
      </c>
      <c r="J98" s="96">
        <v>3.6530935600000002E-2</v>
      </c>
      <c r="K98" s="96">
        <v>5.8362902500000001E-2</v>
      </c>
      <c r="L98" s="96">
        <v>0.46243037790000002</v>
      </c>
      <c r="M98" s="96">
        <v>0.34008920380000002</v>
      </c>
      <c r="N98" s="96">
        <v>0.62878166079999998</v>
      </c>
      <c r="O98" s="105">
        <v>66</v>
      </c>
      <c r="P98" s="105">
        <v>1697</v>
      </c>
      <c r="Q98" s="106">
        <v>4.0960204100000001E-2</v>
      </c>
      <c r="R98" s="96">
        <v>2.9925144899999999E-2</v>
      </c>
      <c r="S98" s="96">
        <v>5.6064501099999997E-2</v>
      </c>
      <c r="T98" s="96">
        <v>1.4371531E-7</v>
      </c>
      <c r="U98" s="98">
        <v>3.8892162600000002E-2</v>
      </c>
      <c r="V98" s="96">
        <v>3.05552911E-2</v>
      </c>
      <c r="W98" s="96">
        <v>4.9503711399999997E-2</v>
      </c>
      <c r="X98" s="96">
        <v>0.43063466030000003</v>
      </c>
      <c r="Y98" s="96">
        <v>0.31461768559999997</v>
      </c>
      <c r="Z98" s="96">
        <v>0.58943352250000003</v>
      </c>
      <c r="AA98" s="105">
        <v>80</v>
      </c>
      <c r="AB98" s="105">
        <v>1658</v>
      </c>
      <c r="AC98" s="106">
        <v>5.1526971499999998E-2</v>
      </c>
      <c r="AD98" s="96">
        <v>3.8249614699999997E-2</v>
      </c>
      <c r="AE98" s="96">
        <v>6.9413216700000002E-2</v>
      </c>
      <c r="AF98" s="96">
        <v>1.3927164E-6</v>
      </c>
      <c r="AG98" s="98">
        <v>4.82509047E-2</v>
      </c>
      <c r="AH98" s="96">
        <v>3.8755936499999998E-2</v>
      </c>
      <c r="AI98" s="96">
        <v>6.0072082300000003E-2</v>
      </c>
      <c r="AJ98" s="96">
        <v>0.48012922460000002</v>
      </c>
      <c r="AK98" s="96">
        <v>0.35641058069999998</v>
      </c>
      <c r="AL98" s="96">
        <v>0.64679357120000003</v>
      </c>
      <c r="AM98" s="96">
        <v>0.25040949779999999</v>
      </c>
      <c r="AN98" s="96">
        <v>1.2579764341999999</v>
      </c>
      <c r="AO98" s="96">
        <v>0.8505575916</v>
      </c>
      <c r="AP98" s="96">
        <v>1.8605497438</v>
      </c>
      <c r="AQ98" s="96">
        <v>0.65007509460000001</v>
      </c>
      <c r="AR98" s="96">
        <v>0.91204385629999996</v>
      </c>
      <c r="AS98" s="96">
        <v>0.61273031140000001</v>
      </c>
      <c r="AT98" s="96">
        <v>1.3575695219999999</v>
      </c>
      <c r="AU98" s="95">
        <v>1</v>
      </c>
      <c r="AV98" s="95">
        <v>2</v>
      </c>
      <c r="AW98" s="95">
        <v>3</v>
      </c>
      <c r="AX98" s="95" t="s">
        <v>28</v>
      </c>
      <c r="AY98" s="95" t="s">
        <v>28</v>
      </c>
      <c r="AZ98" s="95" t="s">
        <v>28</v>
      </c>
      <c r="BA98" s="95" t="s">
        <v>28</v>
      </c>
      <c r="BB98" s="95" t="s">
        <v>28</v>
      </c>
      <c r="BC98" s="107" t="s">
        <v>229</v>
      </c>
      <c r="BD98" s="108">
        <v>14</v>
      </c>
      <c r="BE98" s="108">
        <v>13.2</v>
      </c>
      <c r="BF98" s="108">
        <v>16</v>
      </c>
    </row>
    <row r="99" spans="1:93" x14ac:dyDescent="0.3">
      <c r="A99" s="9"/>
      <c r="B99" t="s">
        <v>108</v>
      </c>
      <c r="C99" s="95">
        <v>67</v>
      </c>
      <c r="D99" s="105">
        <v>1733</v>
      </c>
      <c r="E99" s="106">
        <v>3.8346038499999999E-2</v>
      </c>
      <c r="F99" s="96">
        <v>2.8075249199999999E-2</v>
      </c>
      <c r="G99" s="96">
        <v>5.2374198300000001E-2</v>
      </c>
      <c r="H99" s="96">
        <v>5.1548661E-9</v>
      </c>
      <c r="I99" s="98">
        <v>3.8661280999999999E-2</v>
      </c>
      <c r="J99" s="96">
        <v>3.0428841700000001E-2</v>
      </c>
      <c r="K99" s="96">
        <v>4.9120984200000002E-2</v>
      </c>
      <c r="L99" s="96">
        <v>0.39483938790000001</v>
      </c>
      <c r="M99" s="96">
        <v>0.28908368740000001</v>
      </c>
      <c r="N99" s="96">
        <v>0.53928377500000002</v>
      </c>
      <c r="O99" s="105">
        <v>46</v>
      </c>
      <c r="P99" s="105">
        <v>1726</v>
      </c>
      <c r="Q99" s="106">
        <v>2.76311944E-2</v>
      </c>
      <c r="R99" s="96">
        <v>1.9427944199999998E-2</v>
      </c>
      <c r="S99" s="96">
        <v>3.9298182700000003E-2</v>
      </c>
      <c r="T99" s="96">
        <v>6.0513810000000002E-12</v>
      </c>
      <c r="U99" s="98">
        <v>2.6651216700000001E-2</v>
      </c>
      <c r="V99" s="96">
        <v>1.99624674E-2</v>
      </c>
      <c r="W99" s="96">
        <v>3.55811402E-2</v>
      </c>
      <c r="X99" s="96">
        <v>0.29050026150000002</v>
      </c>
      <c r="Y99" s="96">
        <v>0.2042554805</v>
      </c>
      <c r="Z99" s="96">
        <v>0.41316101640000003</v>
      </c>
      <c r="AA99" s="105">
        <v>89</v>
      </c>
      <c r="AB99" s="105">
        <v>1727</v>
      </c>
      <c r="AC99" s="106">
        <v>5.5155805000000002E-2</v>
      </c>
      <c r="AD99" s="96">
        <v>4.1293183800000001E-2</v>
      </c>
      <c r="AE99" s="96">
        <v>7.3672275699999998E-2</v>
      </c>
      <c r="AF99" s="96">
        <v>6.5728892E-6</v>
      </c>
      <c r="AG99" s="98">
        <v>5.1534452799999998E-2</v>
      </c>
      <c r="AH99" s="96">
        <v>4.1866869199999997E-2</v>
      </c>
      <c r="AI99" s="96">
        <v>6.3434402299999998E-2</v>
      </c>
      <c r="AJ99" s="96">
        <v>0.51394275879999995</v>
      </c>
      <c r="AK99" s="96">
        <v>0.38477061150000003</v>
      </c>
      <c r="AL99" s="96">
        <v>0.68647955800000005</v>
      </c>
      <c r="AM99" s="96">
        <v>1.1525557E-3</v>
      </c>
      <c r="AN99" s="96">
        <v>1.9961426301</v>
      </c>
      <c r="AO99" s="96">
        <v>1.3157603964</v>
      </c>
      <c r="AP99" s="96">
        <v>3.0283518266999998</v>
      </c>
      <c r="AQ99" s="96">
        <v>0.13693628229999999</v>
      </c>
      <c r="AR99" s="96">
        <v>0.72057493969999997</v>
      </c>
      <c r="AS99" s="96">
        <v>0.4678734598</v>
      </c>
      <c r="AT99" s="96">
        <v>1.1097621222</v>
      </c>
      <c r="AU99" s="95">
        <v>1</v>
      </c>
      <c r="AV99" s="95">
        <v>2</v>
      </c>
      <c r="AW99" s="95">
        <v>3</v>
      </c>
      <c r="AX99" s="95" t="s">
        <v>28</v>
      </c>
      <c r="AY99" s="95" t="s">
        <v>228</v>
      </c>
      <c r="AZ99" s="95" t="s">
        <v>28</v>
      </c>
      <c r="BA99" s="95" t="s">
        <v>28</v>
      </c>
      <c r="BB99" s="95" t="s">
        <v>28</v>
      </c>
      <c r="BC99" s="107" t="s">
        <v>437</v>
      </c>
      <c r="BD99" s="108">
        <v>13.4</v>
      </c>
      <c r="BE99" s="108">
        <v>9.1999999999999993</v>
      </c>
      <c r="BF99" s="108">
        <v>17.8</v>
      </c>
    </row>
    <row r="100" spans="1:93" x14ac:dyDescent="0.3">
      <c r="A100" s="9"/>
      <c r="B100" t="s">
        <v>109</v>
      </c>
      <c r="C100" s="95">
        <v>89</v>
      </c>
      <c r="D100" s="105">
        <v>1238</v>
      </c>
      <c r="E100" s="106">
        <v>6.5783784799999995E-2</v>
      </c>
      <c r="F100" s="96">
        <v>4.92467984E-2</v>
      </c>
      <c r="G100" s="96">
        <v>8.7873861499999997E-2</v>
      </c>
      <c r="H100" s="96">
        <v>8.3622478999999996E-3</v>
      </c>
      <c r="I100" s="98">
        <v>7.1890145399999994E-2</v>
      </c>
      <c r="J100" s="96">
        <v>5.8403944399999998E-2</v>
      </c>
      <c r="K100" s="96">
        <v>8.8490478799999994E-2</v>
      </c>
      <c r="L100" s="96">
        <v>0.67735887080000001</v>
      </c>
      <c r="M100" s="96">
        <v>0.50708173519999999</v>
      </c>
      <c r="N100" s="96">
        <v>0.90481476250000004</v>
      </c>
      <c r="O100" s="105">
        <v>89</v>
      </c>
      <c r="P100" s="105">
        <v>1243</v>
      </c>
      <c r="Q100" s="106">
        <v>6.6398331500000005E-2</v>
      </c>
      <c r="R100" s="96">
        <v>4.9955719099999997E-2</v>
      </c>
      <c r="S100" s="96">
        <v>8.8252926900000001E-2</v>
      </c>
      <c r="T100" s="96">
        <v>1.32928896E-2</v>
      </c>
      <c r="U100" s="98">
        <v>7.1600965399999994E-2</v>
      </c>
      <c r="V100" s="96">
        <v>5.8169012999999999E-2</v>
      </c>
      <c r="W100" s="96">
        <v>8.81345236E-2</v>
      </c>
      <c r="X100" s="96">
        <v>0.69807813659999995</v>
      </c>
      <c r="Y100" s="96">
        <v>0.52520890980000001</v>
      </c>
      <c r="Z100" s="96">
        <v>0.92784618799999996</v>
      </c>
      <c r="AA100" s="105">
        <v>116</v>
      </c>
      <c r="AB100" s="105">
        <v>1124</v>
      </c>
      <c r="AC100" s="106">
        <v>0.1020321522</v>
      </c>
      <c r="AD100" s="96">
        <v>7.8038536899999997E-2</v>
      </c>
      <c r="AE100" s="96">
        <v>0.13340280960000001</v>
      </c>
      <c r="AF100" s="96">
        <v>0.71188072710000005</v>
      </c>
      <c r="AG100" s="98">
        <v>0.103202847</v>
      </c>
      <c r="AH100" s="96">
        <v>8.6031916700000002E-2</v>
      </c>
      <c r="AI100" s="96">
        <v>0.1238008873</v>
      </c>
      <c r="AJ100" s="96">
        <v>0.95073738510000005</v>
      </c>
      <c r="AK100" s="96">
        <v>0.72716445689999998</v>
      </c>
      <c r="AL100" s="96">
        <v>1.2430497211</v>
      </c>
      <c r="AM100" s="96">
        <v>1.4601953900000001E-2</v>
      </c>
      <c r="AN100" s="96">
        <v>1.5366674112000001</v>
      </c>
      <c r="AO100" s="96">
        <v>1.0885192011</v>
      </c>
      <c r="AP100" s="96">
        <v>2.1693202382000001</v>
      </c>
      <c r="AQ100" s="96">
        <v>0.95971665910000004</v>
      </c>
      <c r="AR100" s="96">
        <v>1.0093419182000001</v>
      </c>
      <c r="AS100" s="96">
        <v>0.70361513190000002</v>
      </c>
      <c r="AT100" s="96">
        <v>1.4479096052</v>
      </c>
      <c r="AU100" s="95" t="s">
        <v>28</v>
      </c>
      <c r="AV100" s="95" t="s">
        <v>28</v>
      </c>
      <c r="AW100" s="95" t="s">
        <v>28</v>
      </c>
      <c r="AX100" s="95" t="s">
        <v>28</v>
      </c>
      <c r="AY100" s="95" t="s">
        <v>28</v>
      </c>
      <c r="AZ100" s="95" t="s">
        <v>28</v>
      </c>
      <c r="BA100" s="95" t="s">
        <v>28</v>
      </c>
      <c r="BB100" s="95" t="s">
        <v>28</v>
      </c>
      <c r="BC100" s="107" t="s">
        <v>28</v>
      </c>
      <c r="BD100" s="108">
        <v>17.8</v>
      </c>
      <c r="BE100" s="108">
        <v>17.8</v>
      </c>
      <c r="BF100" s="108">
        <v>23.2</v>
      </c>
    </row>
    <row r="101" spans="1:93" x14ac:dyDescent="0.3">
      <c r="A101" s="9"/>
      <c r="B101" t="s">
        <v>152</v>
      </c>
      <c r="C101" s="95">
        <v>34</v>
      </c>
      <c r="D101" s="105">
        <v>939</v>
      </c>
      <c r="E101" s="106">
        <v>3.6237771299999999E-2</v>
      </c>
      <c r="F101" s="96">
        <v>2.45288626E-2</v>
      </c>
      <c r="G101" s="96">
        <v>5.3535954400000002E-2</v>
      </c>
      <c r="H101" s="96">
        <v>7.3787183999999998E-7</v>
      </c>
      <c r="I101" s="98">
        <v>3.6208732700000003E-2</v>
      </c>
      <c r="J101" s="96">
        <v>2.5872206200000001E-2</v>
      </c>
      <c r="K101" s="96">
        <v>5.0674933200000001E-2</v>
      </c>
      <c r="L101" s="96">
        <v>0.37313109830000002</v>
      </c>
      <c r="M101" s="96">
        <v>0.25256744850000001</v>
      </c>
      <c r="N101" s="96">
        <v>0.55124608230000005</v>
      </c>
      <c r="O101" s="105">
        <v>32</v>
      </c>
      <c r="P101" s="105">
        <v>926</v>
      </c>
      <c r="Q101" s="106">
        <v>3.6552467700000001E-2</v>
      </c>
      <c r="R101" s="96">
        <v>2.44693866E-2</v>
      </c>
      <c r="S101" s="96">
        <v>5.4602222700000001E-2</v>
      </c>
      <c r="T101" s="96">
        <v>3.0041637999999999E-6</v>
      </c>
      <c r="U101" s="98">
        <v>3.4557235399999997E-2</v>
      </c>
      <c r="V101" s="96">
        <v>2.4438041399999999E-2</v>
      </c>
      <c r="W101" s="96">
        <v>4.8866539700000003E-2</v>
      </c>
      <c r="X101" s="96">
        <v>0.38429397170000001</v>
      </c>
      <c r="Y101" s="96">
        <v>0.25725862970000002</v>
      </c>
      <c r="Z101" s="96">
        <v>0.57405987449999996</v>
      </c>
      <c r="AA101" s="105">
        <v>58</v>
      </c>
      <c r="AB101" s="105">
        <v>966</v>
      </c>
      <c r="AC101" s="106">
        <v>6.5763949200000005E-2</v>
      </c>
      <c r="AD101" s="96">
        <v>4.7492090799999997E-2</v>
      </c>
      <c r="AE101" s="96">
        <v>9.1065626699999999E-2</v>
      </c>
      <c r="AF101" s="96">
        <v>3.1900918000000002E-3</v>
      </c>
      <c r="AG101" s="98">
        <v>6.0041407900000003E-2</v>
      </c>
      <c r="AH101" s="96">
        <v>4.6417594399999998E-2</v>
      </c>
      <c r="AI101" s="96">
        <v>7.7663883899999994E-2</v>
      </c>
      <c r="AJ101" s="96">
        <v>0.61278963320000002</v>
      </c>
      <c r="AK101" s="96">
        <v>0.44253213619999998</v>
      </c>
      <c r="AL101" s="96">
        <v>0.84855110810000001</v>
      </c>
      <c r="AM101" s="96">
        <v>1.70374924E-2</v>
      </c>
      <c r="AN101" s="96">
        <v>1.7991657852</v>
      </c>
      <c r="AO101" s="96">
        <v>1.1105436951000001</v>
      </c>
      <c r="AP101" s="96">
        <v>2.9147862770000001</v>
      </c>
      <c r="AQ101" s="96">
        <v>0.97438453840000006</v>
      </c>
      <c r="AR101" s="96">
        <v>1.0086842086000001</v>
      </c>
      <c r="AS101" s="96">
        <v>0.59502904209999996</v>
      </c>
      <c r="AT101" s="96">
        <v>1.7099061736000001</v>
      </c>
      <c r="AU101" s="95">
        <v>1</v>
      </c>
      <c r="AV101" s="95">
        <v>2</v>
      </c>
      <c r="AW101" s="95">
        <v>3</v>
      </c>
      <c r="AX101" s="95" t="s">
        <v>28</v>
      </c>
      <c r="AY101" s="95" t="s">
        <v>28</v>
      </c>
      <c r="AZ101" s="95" t="s">
        <v>28</v>
      </c>
      <c r="BA101" s="95" t="s">
        <v>28</v>
      </c>
      <c r="BB101" s="95" t="s">
        <v>28</v>
      </c>
      <c r="BC101" s="107" t="s">
        <v>229</v>
      </c>
      <c r="BD101" s="108">
        <v>6.8</v>
      </c>
      <c r="BE101" s="108">
        <v>6.4</v>
      </c>
      <c r="BF101" s="108">
        <v>11.6</v>
      </c>
    </row>
    <row r="102" spans="1:93" x14ac:dyDescent="0.3">
      <c r="A102" s="9"/>
      <c r="B102" t="s">
        <v>153</v>
      </c>
      <c r="C102" s="95">
        <v>150</v>
      </c>
      <c r="D102" s="105">
        <v>1102</v>
      </c>
      <c r="E102" s="106">
        <v>0.1178089002</v>
      </c>
      <c r="F102" s="96">
        <v>9.1502453299999995E-2</v>
      </c>
      <c r="G102" s="96">
        <v>0.1516783045</v>
      </c>
      <c r="H102" s="96">
        <v>0.13413458110000001</v>
      </c>
      <c r="I102" s="98">
        <v>0.1361161525</v>
      </c>
      <c r="J102" s="96">
        <v>0.1159870091</v>
      </c>
      <c r="K102" s="96">
        <v>0.15973863890000001</v>
      </c>
      <c r="L102" s="96">
        <v>1.2130482291</v>
      </c>
      <c r="M102" s="96">
        <v>0.94217744749999999</v>
      </c>
      <c r="N102" s="96">
        <v>1.5617928555</v>
      </c>
      <c r="O102" s="105">
        <v>121</v>
      </c>
      <c r="P102" s="105">
        <v>1083</v>
      </c>
      <c r="Q102" s="106">
        <v>0.10510836079999999</v>
      </c>
      <c r="R102" s="96">
        <v>8.0816355300000003E-2</v>
      </c>
      <c r="S102" s="96">
        <v>0.13670212509999999</v>
      </c>
      <c r="T102" s="96">
        <v>0.4562795254</v>
      </c>
      <c r="U102" s="98">
        <v>0.1117266851</v>
      </c>
      <c r="V102" s="96">
        <v>9.3492108700000007E-2</v>
      </c>
      <c r="W102" s="96">
        <v>0.13351770909999999</v>
      </c>
      <c r="X102" s="96">
        <v>1.1050556085000001</v>
      </c>
      <c r="Y102" s="96">
        <v>0.84966187260000003</v>
      </c>
      <c r="Z102" s="96">
        <v>1.4372163061000001</v>
      </c>
      <c r="AA102" s="105">
        <v>131</v>
      </c>
      <c r="AB102" s="105">
        <v>1019</v>
      </c>
      <c r="AC102" s="106">
        <v>0.12362209640000001</v>
      </c>
      <c r="AD102" s="96">
        <v>9.5863503700000005E-2</v>
      </c>
      <c r="AE102" s="96">
        <v>0.15941857030000001</v>
      </c>
      <c r="AF102" s="96">
        <v>0.27572271380000002</v>
      </c>
      <c r="AG102" s="98">
        <v>0.1285574092</v>
      </c>
      <c r="AH102" s="96">
        <v>0.10832464830000001</v>
      </c>
      <c r="AI102" s="96">
        <v>0.15256922349999999</v>
      </c>
      <c r="AJ102" s="96">
        <v>1.1519128637</v>
      </c>
      <c r="AK102" s="96">
        <v>0.89325781039999996</v>
      </c>
      <c r="AL102" s="96">
        <v>1.4854650361999999</v>
      </c>
      <c r="AM102" s="96">
        <v>0.31443913010000002</v>
      </c>
      <c r="AN102" s="96">
        <v>1.1761395138999999</v>
      </c>
      <c r="AO102" s="96">
        <v>0.85739116869999998</v>
      </c>
      <c r="AP102" s="96">
        <v>1.6133874557000001</v>
      </c>
      <c r="AQ102" s="96">
        <v>0.47596283550000001</v>
      </c>
      <c r="AR102" s="96">
        <v>0.89219371859999996</v>
      </c>
      <c r="AS102" s="96">
        <v>0.65198908359999996</v>
      </c>
      <c r="AT102" s="96">
        <v>1.2208941095000001</v>
      </c>
      <c r="AU102" s="95" t="s">
        <v>28</v>
      </c>
      <c r="AV102" s="95" t="s">
        <v>28</v>
      </c>
      <c r="AW102" s="95" t="s">
        <v>28</v>
      </c>
      <c r="AX102" s="95" t="s">
        <v>28</v>
      </c>
      <c r="AY102" s="95" t="s">
        <v>28</v>
      </c>
      <c r="AZ102" s="95" t="s">
        <v>28</v>
      </c>
      <c r="BA102" s="95" t="s">
        <v>28</v>
      </c>
      <c r="BB102" s="95" t="s">
        <v>28</v>
      </c>
      <c r="BC102" s="107" t="s">
        <v>28</v>
      </c>
      <c r="BD102" s="108">
        <v>30</v>
      </c>
      <c r="BE102" s="108">
        <v>24.2</v>
      </c>
      <c r="BF102" s="108">
        <v>26.2</v>
      </c>
    </row>
    <row r="103" spans="1:93" x14ac:dyDescent="0.3">
      <c r="A103" s="9"/>
      <c r="B103" t="s">
        <v>110</v>
      </c>
      <c r="C103" s="95">
        <v>53</v>
      </c>
      <c r="D103" s="105">
        <v>1287</v>
      </c>
      <c r="E103" s="106">
        <v>4.1041386200000002E-2</v>
      </c>
      <c r="F103" s="96">
        <v>2.93735309E-2</v>
      </c>
      <c r="G103" s="96">
        <v>5.7343987200000002E-2</v>
      </c>
      <c r="H103" s="96">
        <v>4.4843607E-7</v>
      </c>
      <c r="I103" s="98">
        <v>4.1181041199999997E-2</v>
      </c>
      <c r="J103" s="96">
        <v>3.14612373E-2</v>
      </c>
      <c r="K103" s="96">
        <v>5.3903733500000002E-2</v>
      </c>
      <c r="L103" s="96">
        <v>0.42259269659999998</v>
      </c>
      <c r="M103" s="96">
        <v>0.30245176350000003</v>
      </c>
      <c r="N103" s="96">
        <v>0.5904564256</v>
      </c>
      <c r="O103" s="105">
        <v>46</v>
      </c>
      <c r="P103" s="105">
        <v>1366</v>
      </c>
      <c r="Q103" s="106">
        <v>3.4196969299999998E-2</v>
      </c>
      <c r="R103" s="96">
        <v>2.4059068900000001E-2</v>
      </c>
      <c r="S103" s="96">
        <v>4.8606731799999997E-2</v>
      </c>
      <c r="T103" s="96">
        <v>1.1841525E-8</v>
      </c>
      <c r="U103" s="98">
        <v>3.3674963400000001E-2</v>
      </c>
      <c r="V103" s="96">
        <v>2.5223439800000001E-2</v>
      </c>
      <c r="W103" s="96">
        <v>4.4958307500000003E-2</v>
      </c>
      <c r="X103" s="96">
        <v>0.3595294651</v>
      </c>
      <c r="Y103" s="96">
        <v>0.2529447594</v>
      </c>
      <c r="Z103" s="96">
        <v>0.51102634660000001</v>
      </c>
      <c r="AA103" s="105">
        <v>59</v>
      </c>
      <c r="AB103" s="105">
        <v>1244</v>
      </c>
      <c r="AC103" s="106">
        <v>5.1630706399999997E-2</v>
      </c>
      <c r="AD103" s="96">
        <v>3.7270962900000003E-2</v>
      </c>
      <c r="AE103" s="96">
        <v>7.1522966800000004E-2</v>
      </c>
      <c r="AF103" s="96">
        <v>1.0807499999999999E-5</v>
      </c>
      <c r="AG103" s="98">
        <v>4.7427652700000003E-2</v>
      </c>
      <c r="AH103" s="96">
        <v>3.6746385700000002E-2</v>
      </c>
      <c r="AI103" s="96">
        <v>6.12137003E-2</v>
      </c>
      <c r="AJ103" s="96">
        <v>0.4810958286</v>
      </c>
      <c r="AK103" s="96">
        <v>0.34729148679999999</v>
      </c>
      <c r="AL103" s="96">
        <v>0.66645226000000002</v>
      </c>
      <c r="AM103" s="96">
        <v>6.7941092300000006E-2</v>
      </c>
      <c r="AN103" s="96">
        <v>1.5098035718</v>
      </c>
      <c r="AO103" s="96">
        <v>0.97008579380000004</v>
      </c>
      <c r="AP103" s="96">
        <v>2.3497992033999999</v>
      </c>
      <c r="AQ103" s="96">
        <v>0.42482418869999999</v>
      </c>
      <c r="AR103" s="96">
        <v>0.83323134269999999</v>
      </c>
      <c r="AS103" s="96">
        <v>0.53232617100000001</v>
      </c>
      <c r="AT103" s="96">
        <v>1.3042275736</v>
      </c>
      <c r="AU103" s="95">
        <v>1</v>
      </c>
      <c r="AV103" s="95">
        <v>2</v>
      </c>
      <c r="AW103" s="95">
        <v>3</v>
      </c>
      <c r="AX103" s="95" t="s">
        <v>28</v>
      </c>
      <c r="AY103" s="95" t="s">
        <v>28</v>
      </c>
      <c r="AZ103" s="95" t="s">
        <v>28</v>
      </c>
      <c r="BA103" s="95" t="s">
        <v>28</v>
      </c>
      <c r="BB103" s="95" t="s">
        <v>28</v>
      </c>
      <c r="BC103" s="107" t="s">
        <v>229</v>
      </c>
      <c r="BD103" s="108">
        <v>10.6</v>
      </c>
      <c r="BE103" s="108">
        <v>9.1999999999999993</v>
      </c>
      <c r="BF103" s="108">
        <v>11.8</v>
      </c>
    </row>
    <row r="104" spans="1:93" x14ac:dyDescent="0.3">
      <c r="A104" s="9"/>
      <c r="B104" t="s">
        <v>111</v>
      </c>
      <c r="C104" s="95">
        <v>40</v>
      </c>
      <c r="D104" s="105">
        <v>1216</v>
      </c>
      <c r="E104" s="106">
        <v>3.2720922299999997E-2</v>
      </c>
      <c r="F104" s="96">
        <v>2.2639131E-2</v>
      </c>
      <c r="G104" s="96">
        <v>4.7292396200000003E-2</v>
      </c>
      <c r="H104" s="96">
        <v>7.0830201000000002E-9</v>
      </c>
      <c r="I104" s="98">
        <v>3.2894736799999998E-2</v>
      </c>
      <c r="J104" s="96">
        <v>2.41290173E-2</v>
      </c>
      <c r="K104" s="96">
        <v>4.4844914200000002E-2</v>
      </c>
      <c r="L104" s="96">
        <v>0.33691899959999999</v>
      </c>
      <c r="M104" s="96">
        <v>0.23310936409999999</v>
      </c>
      <c r="N104" s="96">
        <v>0.4869577538</v>
      </c>
      <c r="O104" s="105">
        <v>48</v>
      </c>
      <c r="P104" s="105">
        <v>1322</v>
      </c>
      <c r="Q104" s="106">
        <v>3.7799486700000003E-2</v>
      </c>
      <c r="R104" s="96">
        <v>2.66905042E-2</v>
      </c>
      <c r="S104" s="96">
        <v>5.3532191999999999E-2</v>
      </c>
      <c r="T104" s="96">
        <v>2.0201738E-7</v>
      </c>
      <c r="U104" s="98">
        <v>3.6308623300000002E-2</v>
      </c>
      <c r="V104" s="96">
        <v>2.7362099800000001E-2</v>
      </c>
      <c r="W104" s="96">
        <v>4.8180371299999997E-2</v>
      </c>
      <c r="X104" s="96">
        <v>0.3974044927</v>
      </c>
      <c r="Y104" s="96">
        <v>0.28061032609999997</v>
      </c>
      <c r="Z104" s="96">
        <v>0.56281011830000005</v>
      </c>
      <c r="AA104" s="105">
        <v>80</v>
      </c>
      <c r="AB104" s="105">
        <v>1256</v>
      </c>
      <c r="AC104" s="106">
        <v>6.9487990799999996E-2</v>
      </c>
      <c r="AD104" s="96">
        <v>5.1703202400000002E-2</v>
      </c>
      <c r="AE104" s="96">
        <v>9.3390363399999995E-2</v>
      </c>
      <c r="AF104" s="96">
        <v>3.9565488999999997E-3</v>
      </c>
      <c r="AG104" s="98">
        <v>6.3694267499999999E-2</v>
      </c>
      <c r="AH104" s="96">
        <v>5.1160304599999998E-2</v>
      </c>
      <c r="AI104" s="96">
        <v>7.9298974899999999E-2</v>
      </c>
      <c r="AJ104" s="96">
        <v>0.6474903179</v>
      </c>
      <c r="AK104" s="96">
        <v>0.48177134780000003</v>
      </c>
      <c r="AL104" s="96">
        <v>0.8702130455</v>
      </c>
      <c r="AM104" s="96">
        <v>4.2535152999999999E-3</v>
      </c>
      <c r="AN104" s="96">
        <v>1.8383315972000001</v>
      </c>
      <c r="AO104" s="96">
        <v>1.2109678537999999</v>
      </c>
      <c r="AP104" s="96">
        <v>2.7907124460000001</v>
      </c>
      <c r="AQ104" s="96">
        <v>0.5483634195</v>
      </c>
      <c r="AR104" s="96">
        <v>1.1552084752</v>
      </c>
      <c r="AS104" s="96">
        <v>0.72118499309999995</v>
      </c>
      <c r="AT104" s="96">
        <v>1.8504359268999999</v>
      </c>
      <c r="AU104" s="95">
        <v>1</v>
      </c>
      <c r="AV104" s="95">
        <v>2</v>
      </c>
      <c r="AW104" s="95">
        <v>3</v>
      </c>
      <c r="AX104" s="95" t="s">
        <v>28</v>
      </c>
      <c r="AY104" s="95" t="s">
        <v>228</v>
      </c>
      <c r="AZ104" s="95" t="s">
        <v>28</v>
      </c>
      <c r="BA104" s="95" t="s">
        <v>28</v>
      </c>
      <c r="BB104" s="95" t="s">
        <v>28</v>
      </c>
      <c r="BC104" s="107" t="s">
        <v>437</v>
      </c>
      <c r="BD104" s="108">
        <v>8</v>
      </c>
      <c r="BE104" s="108">
        <v>9.6</v>
      </c>
      <c r="BF104" s="108">
        <v>16</v>
      </c>
    </row>
    <row r="105" spans="1:93" x14ac:dyDescent="0.3">
      <c r="A105" s="9"/>
      <c r="B105" s="3" t="s">
        <v>167</v>
      </c>
      <c r="C105" s="101">
        <v>0</v>
      </c>
      <c r="D105" s="102">
        <v>60</v>
      </c>
      <c r="E105" s="97">
        <v>2.7590471999999998E-9</v>
      </c>
      <c r="F105" s="103">
        <v>0</v>
      </c>
      <c r="G105" s="103" t="s">
        <v>28</v>
      </c>
      <c r="H105" s="103">
        <v>0.99424307599999995</v>
      </c>
      <c r="I105" s="104">
        <v>1.8836077999999999E-8</v>
      </c>
      <c r="J105" s="103">
        <v>0</v>
      </c>
      <c r="K105" s="103" t="s">
        <v>446</v>
      </c>
      <c r="L105" s="103">
        <v>2.8409205999999999E-8</v>
      </c>
      <c r="M105" s="103">
        <v>0</v>
      </c>
      <c r="N105" s="103" t="s">
        <v>446</v>
      </c>
      <c r="O105" s="102">
        <v>8</v>
      </c>
      <c r="P105" s="102">
        <v>35</v>
      </c>
      <c r="Q105" s="97">
        <v>0.19689060189999999</v>
      </c>
      <c r="R105" s="103">
        <v>9.5418362699999995E-2</v>
      </c>
      <c r="S105" s="103">
        <v>0.40627304879999998</v>
      </c>
      <c r="T105" s="103">
        <v>4.90042932E-2</v>
      </c>
      <c r="U105" s="104">
        <v>0.22857142859999999</v>
      </c>
      <c r="V105" s="103">
        <v>0.1143080329</v>
      </c>
      <c r="W105" s="103">
        <v>0.45705360029999997</v>
      </c>
      <c r="X105" s="103">
        <v>2.0700072033999999</v>
      </c>
      <c r="Y105" s="103">
        <v>1.0031799194</v>
      </c>
      <c r="Z105" s="103">
        <v>4.2713472822999998</v>
      </c>
      <c r="AA105" s="102">
        <v>10</v>
      </c>
      <c r="AB105" s="102">
        <v>24</v>
      </c>
      <c r="AC105" s="97">
        <v>0.3969496113</v>
      </c>
      <c r="AD105" s="103">
        <v>0.20659449690000001</v>
      </c>
      <c r="AE105" s="103">
        <v>0.76269695630000001</v>
      </c>
      <c r="AF105" s="103">
        <v>8.6501699999999999E-5</v>
      </c>
      <c r="AG105" s="104">
        <v>0.41666666670000002</v>
      </c>
      <c r="AH105" s="103">
        <v>0.2241894626</v>
      </c>
      <c r="AI105" s="103">
        <v>0.77439460859999998</v>
      </c>
      <c r="AJ105" s="103">
        <v>3.6987834461000002</v>
      </c>
      <c r="AK105" s="103">
        <v>1.9250511481000001</v>
      </c>
      <c r="AL105" s="103">
        <v>7.1068236259999997</v>
      </c>
      <c r="AM105" s="103">
        <v>0.15132400909999999</v>
      </c>
      <c r="AN105" s="103">
        <v>2.0160922228000002</v>
      </c>
      <c r="AO105" s="103">
        <v>0.77368443249999996</v>
      </c>
      <c r="AP105" s="103">
        <v>5.2535991164000002</v>
      </c>
      <c r="AQ105" s="103">
        <v>0.99400894090000003</v>
      </c>
      <c r="AR105" s="103">
        <v>71361810.887999997</v>
      </c>
      <c r="AS105" s="103" t="s">
        <v>28</v>
      </c>
      <c r="AT105" s="103" t="s">
        <v>28</v>
      </c>
      <c r="AU105" s="101" t="s">
        <v>28</v>
      </c>
      <c r="AV105" s="101" t="s">
        <v>28</v>
      </c>
      <c r="AW105" s="101">
        <v>3</v>
      </c>
      <c r="AX105" s="101" t="s">
        <v>28</v>
      </c>
      <c r="AY105" s="101" t="s">
        <v>28</v>
      </c>
      <c r="AZ105" s="101" t="s">
        <v>28</v>
      </c>
      <c r="BA105" s="101" t="s">
        <v>28</v>
      </c>
      <c r="BB105" s="101" t="s">
        <v>28</v>
      </c>
      <c r="BC105" s="99">
        <v>-3</v>
      </c>
      <c r="BD105" s="100">
        <v>0</v>
      </c>
      <c r="BE105" s="100">
        <v>1.6</v>
      </c>
      <c r="BF105" s="100">
        <v>2</v>
      </c>
      <c r="CO105" s="4"/>
    </row>
    <row r="106" spans="1:93" x14ac:dyDescent="0.3">
      <c r="A106" s="9"/>
      <c r="B106" t="s">
        <v>115</v>
      </c>
      <c r="C106" s="95">
        <v>229</v>
      </c>
      <c r="D106" s="105">
        <v>2439</v>
      </c>
      <c r="E106" s="106">
        <v>8.6267196599999998E-2</v>
      </c>
      <c r="F106" s="96">
        <v>6.8500673900000003E-2</v>
      </c>
      <c r="G106" s="96">
        <v>0.10864169329999999</v>
      </c>
      <c r="H106" s="96">
        <v>0.31395025720000003</v>
      </c>
      <c r="I106" s="98">
        <v>9.3890938899999998E-2</v>
      </c>
      <c r="J106" s="96">
        <v>8.2484947200000006E-2</v>
      </c>
      <c r="K106" s="96">
        <v>0.10687414739999999</v>
      </c>
      <c r="L106" s="96">
        <v>0.8882713431</v>
      </c>
      <c r="M106" s="96">
        <v>0.70533398570000005</v>
      </c>
      <c r="N106" s="96">
        <v>1.1186558352</v>
      </c>
      <c r="O106" s="105">
        <v>196</v>
      </c>
      <c r="P106" s="105">
        <v>2195</v>
      </c>
      <c r="Q106" s="106">
        <v>8.6207755699999999E-2</v>
      </c>
      <c r="R106" s="96">
        <v>6.8058496600000004E-2</v>
      </c>
      <c r="S106" s="96">
        <v>0.10919690429999999</v>
      </c>
      <c r="T106" s="96">
        <v>0.41489044520000001</v>
      </c>
      <c r="U106" s="98">
        <v>8.9293849699999997E-2</v>
      </c>
      <c r="V106" s="96">
        <v>7.7628543300000005E-2</v>
      </c>
      <c r="W106" s="96">
        <v>0.1027121114</v>
      </c>
      <c r="X106" s="96">
        <v>0.90634430229999996</v>
      </c>
      <c r="Y106" s="96">
        <v>0.71553226420000005</v>
      </c>
      <c r="Z106" s="96">
        <v>1.1480404664999999</v>
      </c>
      <c r="AA106" s="105">
        <v>187</v>
      </c>
      <c r="AB106" s="105">
        <v>1798</v>
      </c>
      <c r="AC106" s="106">
        <v>0.1036857617</v>
      </c>
      <c r="AD106" s="96">
        <v>8.1734409800000005E-2</v>
      </c>
      <c r="AE106" s="96">
        <v>0.1315325725</v>
      </c>
      <c r="AF106" s="96">
        <v>0.77659847319999997</v>
      </c>
      <c r="AG106" s="98">
        <v>0.1040044494</v>
      </c>
      <c r="AH106" s="96">
        <v>9.0116828199999999E-2</v>
      </c>
      <c r="AI106" s="96">
        <v>0.12003224830000001</v>
      </c>
      <c r="AJ106" s="96">
        <v>0.96614574750000004</v>
      </c>
      <c r="AK106" s="96">
        <v>0.76160266499999996</v>
      </c>
      <c r="AL106" s="96">
        <v>1.2256228192</v>
      </c>
      <c r="AM106" s="96">
        <v>0.19705532079999999</v>
      </c>
      <c r="AN106" s="96">
        <v>1.2027428493000001</v>
      </c>
      <c r="AO106" s="96">
        <v>0.90857512470000001</v>
      </c>
      <c r="AP106" s="96">
        <v>1.5921527258999999</v>
      </c>
      <c r="AQ106" s="96">
        <v>0.99605259030000004</v>
      </c>
      <c r="AR106" s="96">
        <v>0.99931096770000005</v>
      </c>
      <c r="AS106" s="96">
        <v>0.76052019110000002</v>
      </c>
      <c r="AT106" s="96">
        <v>1.3130781035000001</v>
      </c>
      <c r="AU106" s="95" t="s">
        <v>28</v>
      </c>
      <c r="AV106" s="95" t="s">
        <v>28</v>
      </c>
      <c r="AW106" s="95" t="s">
        <v>28</v>
      </c>
      <c r="AX106" s="95" t="s">
        <v>28</v>
      </c>
      <c r="AY106" s="95" t="s">
        <v>28</v>
      </c>
      <c r="AZ106" s="95" t="s">
        <v>28</v>
      </c>
      <c r="BA106" s="95" t="s">
        <v>28</v>
      </c>
      <c r="BB106" s="95" t="s">
        <v>28</v>
      </c>
      <c r="BC106" s="107" t="s">
        <v>28</v>
      </c>
      <c r="BD106" s="108">
        <v>45.8</v>
      </c>
      <c r="BE106" s="108">
        <v>39.200000000000003</v>
      </c>
      <c r="BF106" s="108">
        <v>37.4</v>
      </c>
    </row>
    <row r="107" spans="1:93" x14ac:dyDescent="0.3">
      <c r="A107" s="9"/>
      <c r="B107" t="s">
        <v>116</v>
      </c>
      <c r="C107" s="95">
        <v>298</v>
      </c>
      <c r="D107" s="105">
        <v>2335</v>
      </c>
      <c r="E107" s="106">
        <v>0.11329208070000001</v>
      </c>
      <c r="F107" s="96">
        <v>9.0549832299999994E-2</v>
      </c>
      <c r="G107" s="96">
        <v>0.14174621009999999</v>
      </c>
      <c r="H107" s="96">
        <v>0.1778428695</v>
      </c>
      <c r="I107" s="98">
        <v>0.1276231263</v>
      </c>
      <c r="J107" s="96">
        <v>0.1139254093</v>
      </c>
      <c r="K107" s="96">
        <v>0.1429677758</v>
      </c>
      <c r="L107" s="96">
        <v>1.1665396895</v>
      </c>
      <c r="M107" s="96">
        <v>0.93236855230000004</v>
      </c>
      <c r="N107" s="96">
        <v>1.4595246095000001</v>
      </c>
      <c r="O107" s="105">
        <v>265</v>
      </c>
      <c r="P107" s="105">
        <v>2318</v>
      </c>
      <c r="Q107" s="106">
        <v>0.1042227375</v>
      </c>
      <c r="R107" s="96">
        <v>8.3135290299999998E-2</v>
      </c>
      <c r="S107" s="96">
        <v>0.13065906150000001</v>
      </c>
      <c r="T107" s="96">
        <v>0.427929279</v>
      </c>
      <c r="U107" s="98">
        <v>0.114322692</v>
      </c>
      <c r="V107" s="96">
        <v>0.1013546194</v>
      </c>
      <c r="W107" s="96">
        <v>0.12894999730000001</v>
      </c>
      <c r="X107" s="96">
        <v>1.0957446177000001</v>
      </c>
      <c r="Y107" s="96">
        <v>0.87404197110000004</v>
      </c>
      <c r="Z107" s="96">
        <v>1.3736826227000001</v>
      </c>
      <c r="AA107" s="105">
        <v>271</v>
      </c>
      <c r="AB107" s="105">
        <v>1863</v>
      </c>
      <c r="AC107" s="106">
        <v>0.1346215439</v>
      </c>
      <c r="AD107" s="96">
        <v>0.1077881985</v>
      </c>
      <c r="AE107" s="96">
        <v>0.16813491950000001</v>
      </c>
      <c r="AF107" s="96">
        <v>4.5670084999999999E-2</v>
      </c>
      <c r="AG107" s="98">
        <v>0.14546430490000001</v>
      </c>
      <c r="AH107" s="96">
        <v>0.1291366823</v>
      </c>
      <c r="AI107" s="96">
        <v>0.16385633899999999</v>
      </c>
      <c r="AJ107" s="96">
        <v>1.2544059087999999</v>
      </c>
      <c r="AK107" s="96">
        <v>1.0043723254000001</v>
      </c>
      <c r="AL107" s="96">
        <v>1.5666841311999999</v>
      </c>
      <c r="AM107" s="96">
        <v>5.2212461799999998E-2</v>
      </c>
      <c r="AN107" s="96">
        <v>1.2916715404000001</v>
      </c>
      <c r="AO107" s="96">
        <v>0.99755273980000003</v>
      </c>
      <c r="AP107" s="96">
        <v>1.6725084317000001</v>
      </c>
      <c r="AQ107" s="96">
        <v>0.52688066010000001</v>
      </c>
      <c r="AR107" s="96">
        <v>0.91994724459999999</v>
      </c>
      <c r="AS107" s="96">
        <v>0.71043082410000002</v>
      </c>
      <c r="AT107" s="96">
        <v>1.1912531157999999</v>
      </c>
      <c r="AU107" s="95" t="s">
        <v>28</v>
      </c>
      <c r="AV107" s="95" t="s">
        <v>28</v>
      </c>
      <c r="AW107" s="95" t="s">
        <v>28</v>
      </c>
      <c r="AX107" s="95" t="s">
        <v>28</v>
      </c>
      <c r="AY107" s="95" t="s">
        <v>28</v>
      </c>
      <c r="AZ107" s="95" t="s">
        <v>28</v>
      </c>
      <c r="BA107" s="95" t="s">
        <v>28</v>
      </c>
      <c r="BB107" s="95" t="s">
        <v>28</v>
      </c>
      <c r="BC107" s="107" t="s">
        <v>28</v>
      </c>
      <c r="BD107" s="108">
        <v>59.6</v>
      </c>
      <c r="BE107" s="108">
        <v>53</v>
      </c>
      <c r="BF107" s="108">
        <v>54.2</v>
      </c>
    </row>
    <row r="108" spans="1:93" x14ac:dyDescent="0.3">
      <c r="A108" s="9"/>
      <c r="B108" t="s">
        <v>117</v>
      </c>
      <c r="C108" s="95">
        <v>199</v>
      </c>
      <c r="D108" s="105">
        <v>1945</v>
      </c>
      <c r="E108" s="106">
        <v>8.9169316799999995E-2</v>
      </c>
      <c r="F108" s="96">
        <v>7.0233050599999999E-2</v>
      </c>
      <c r="G108" s="96">
        <v>0.1132111875</v>
      </c>
      <c r="H108" s="96">
        <v>0.48324847589999997</v>
      </c>
      <c r="I108" s="98">
        <v>0.10231362469999999</v>
      </c>
      <c r="J108" s="96">
        <v>8.9041689800000004E-2</v>
      </c>
      <c r="K108" s="96">
        <v>0.1175637819</v>
      </c>
      <c r="L108" s="96">
        <v>0.91815373600000005</v>
      </c>
      <c r="M108" s="96">
        <v>0.72317182759999998</v>
      </c>
      <c r="N108" s="96">
        <v>1.1657067529</v>
      </c>
      <c r="O108" s="105">
        <v>188</v>
      </c>
      <c r="P108" s="105">
        <v>2006</v>
      </c>
      <c r="Q108" s="106">
        <v>8.6767000999999996E-2</v>
      </c>
      <c r="R108" s="96">
        <v>6.8287811399999995E-2</v>
      </c>
      <c r="S108" s="96">
        <v>0.1102467967</v>
      </c>
      <c r="T108" s="96">
        <v>0.45214854290000001</v>
      </c>
      <c r="U108" s="98">
        <v>9.3718843499999996E-2</v>
      </c>
      <c r="V108" s="96">
        <v>8.1235651500000006E-2</v>
      </c>
      <c r="W108" s="96">
        <v>0.1081202829</v>
      </c>
      <c r="X108" s="96">
        <v>0.91222392159999999</v>
      </c>
      <c r="Y108" s="96">
        <v>0.71794316260000002</v>
      </c>
      <c r="Z108" s="96">
        <v>1.1590784986</v>
      </c>
      <c r="AA108" s="105">
        <v>198</v>
      </c>
      <c r="AB108" s="105">
        <v>1695</v>
      </c>
      <c r="AC108" s="106">
        <v>0.1131266739</v>
      </c>
      <c r="AD108" s="96">
        <v>8.94673151E-2</v>
      </c>
      <c r="AE108" s="96">
        <v>0.14304267809999999</v>
      </c>
      <c r="AF108" s="96">
        <v>0.659763341</v>
      </c>
      <c r="AG108" s="98">
        <v>0.1168141593</v>
      </c>
      <c r="AH108" s="96">
        <v>0.1016256247</v>
      </c>
      <c r="AI108" s="96">
        <v>0.1342727078</v>
      </c>
      <c r="AJ108" s="96">
        <v>1.0541163334000001</v>
      </c>
      <c r="AK108" s="96">
        <v>0.83365801260000005</v>
      </c>
      <c r="AL108" s="96">
        <v>1.3328741851999999</v>
      </c>
      <c r="AM108" s="96">
        <v>6.3637312299999998E-2</v>
      </c>
      <c r="AN108" s="96">
        <v>1.3037983641999999</v>
      </c>
      <c r="AO108" s="96">
        <v>0.98505847840000005</v>
      </c>
      <c r="AP108" s="96">
        <v>1.7256743754999999</v>
      </c>
      <c r="AQ108" s="96">
        <v>0.84971545010000005</v>
      </c>
      <c r="AR108" s="96">
        <v>0.97305894059999998</v>
      </c>
      <c r="AS108" s="96">
        <v>0.73358853319999995</v>
      </c>
      <c r="AT108" s="96">
        <v>1.2907013386999999</v>
      </c>
      <c r="AU108" s="95" t="s">
        <v>28</v>
      </c>
      <c r="AV108" s="95" t="s">
        <v>28</v>
      </c>
      <c r="AW108" s="95" t="s">
        <v>28</v>
      </c>
      <c r="AX108" s="95" t="s">
        <v>28</v>
      </c>
      <c r="AY108" s="95" t="s">
        <v>28</v>
      </c>
      <c r="AZ108" s="95" t="s">
        <v>28</v>
      </c>
      <c r="BA108" s="95" t="s">
        <v>28</v>
      </c>
      <c r="BB108" s="95" t="s">
        <v>28</v>
      </c>
      <c r="BC108" s="107" t="s">
        <v>28</v>
      </c>
      <c r="BD108" s="108">
        <v>39.799999999999997</v>
      </c>
      <c r="BE108" s="108">
        <v>37.6</v>
      </c>
      <c r="BF108" s="108">
        <v>39.6</v>
      </c>
    </row>
    <row r="109" spans="1:93" x14ac:dyDescent="0.3">
      <c r="A109" s="9"/>
      <c r="B109" t="s">
        <v>118</v>
      </c>
      <c r="C109" s="95">
        <v>307</v>
      </c>
      <c r="D109" s="105">
        <v>1439</v>
      </c>
      <c r="E109" s="106">
        <v>0.18211971399999999</v>
      </c>
      <c r="F109" s="96">
        <v>0.14487986990000001</v>
      </c>
      <c r="G109" s="96">
        <v>0.2289316676</v>
      </c>
      <c r="H109" s="96">
        <v>7.1686959999999999E-8</v>
      </c>
      <c r="I109" s="98">
        <v>0.21334259899999999</v>
      </c>
      <c r="J109" s="96">
        <v>0.19076422979999999</v>
      </c>
      <c r="K109" s="96">
        <v>0.23859328660000001</v>
      </c>
      <c r="L109" s="96">
        <v>1.8752402930000001</v>
      </c>
      <c r="M109" s="96">
        <v>1.4917911069000001</v>
      </c>
      <c r="N109" s="96">
        <v>2.3572510524000001</v>
      </c>
      <c r="O109" s="105">
        <v>291</v>
      </c>
      <c r="P109" s="105">
        <v>1483</v>
      </c>
      <c r="Q109" s="106">
        <v>0.17834199479999999</v>
      </c>
      <c r="R109" s="96">
        <v>0.14235778800000001</v>
      </c>
      <c r="S109" s="96">
        <v>0.22342203799999999</v>
      </c>
      <c r="T109" s="96">
        <v>4.5764280000000002E-8</v>
      </c>
      <c r="U109" s="98">
        <v>0.19622387050000001</v>
      </c>
      <c r="V109" s="96">
        <v>0.17492565939999999</v>
      </c>
      <c r="W109" s="96">
        <v>0.22011526209999999</v>
      </c>
      <c r="X109" s="96">
        <v>1.8749966238</v>
      </c>
      <c r="Y109" s="96">
        <v>1.4966770564</v>
      </c>
      <c r="Z109" s="96">
        <v>2.3489451678000002</v>
      </c>
      <c r="AA109" s="105">
        <v>218</v>
      </c>
      <c r="AB109" s="105">
        <v>1120</v>
      </c>
      <c r="AC109" s="106">
        <v>0.1783383033</v>
      </c>
      <c r="AD109" s="96">
        <v>0.14132935960000001</v>
      </c>
      <c r="AE109" s="96">
        <v>0.2250385238</v>
      </c>
      <c r="AF109" s="96">
        <v>1.8711599999999999E-5</v>
      </c>
      <c r="AG109" s="98">
        <v>0.19464285710000001</v>
      </c>
      <c r="AH109" s="96">
        <v>0.170446398</v>
      </c>
      <c r="AI109" s="96">
        <v>0.22227422969999999</v>
      </c>
      <c r="AJ109" s="96">
        <v>1.6617594409000001</v>
      </c>
      <c r="AK109" s="96">
        <v>1.3169094531000001</v>
      </c>
      <c r="AL109" s="96">
        <v>2.0969129145999998</v>
      </c>
      <c r="AM109" s="96">
        <v>0.99987854359999995</v>
      </c>
      <c r="AN109" s="96">
        <v>0.99997930130000001</v>
      </c>
      <c r="AO109" s="96">
        <v>0.76603138189999997</v>
      </c>
      <c r="AP109" s="96">
        <v>1.3053755063000001</v>
      </c>
      <c r="AQ109" s="96">
        <v>0.87526909220000004</v>
      </c>
      <c r="AR109" s="96">
        <v>0.97925694519999995</v>
      </c>
      <c r="AS109" s="96">
        <v>0.75375410310000002</v>
      </c>
      <c r="AT109" s="96">
        <v>1.2722241387</v>
      </c>
      <c r="AU109" s="95">
        <v>1</v>
      </c>
      <c r="AV109" s="95">
        <v>2</v>
      </c>
      <c r="AW109" s="95">
        <v>3</v>
      </c>
      <c r="AX109" s="95" t="s">
        <v>28</v>
      </c>
      <c r="AY109" s="95" t="s">
        <v>28</v>
      </c>
      <c r="AZ109" s="95" t="s">
        <v>28</v>
      </c>
      <c r="BA109" s="95" t="s">
        <v>28</v>
      </c>
      <c r="BB109" s="95" t="s">
        <v>28</v>
      </c>
      <c r="BC109" s="107" t="s">
        <v>229</v>
      </c>
      <c r="BD109" s="108">
        <v>61.4</v>
      </c>
      <c r="BE109" s="108">
        <v>58.2</v>
      </c>
      <c r="BF109" s="108">
        <v>43.6</v>
      </c>
      <c r="CO109" s="4"/>
    </row>
    <row r="110" spans="1:93" s="3" customFormat="1" x14ac:dyDescent="0.3">
      <c r="A110" s="9" t="s">
        <v>231</v>
      </c>
      <c r="B110" s="3" t="s">
        <v>200</v>
      </c>
      <c r="C110" s="101">
        <v>197</v>
      </c>
      <c r="D110" s="102">
        <v>4550</v>
      </c>
      <c r="E110" s="97">
        <v>4.1281703000000003E-2</v>
      </c>
      <c r="F110" s="103">
        <v>3.4581717300000002E-2</v>
      </c>
      <c r="G110" s="103">
        <v>4.9279768100000003E-2</v>
      </c>
      <c r="H110" s="103">
        <v>8.6113639999999998E-20</v>
      </c>
      <c r="I110" s="104">
        <v>4.3296703300000003E-2</v>
      </c>
      <c r="J110" s="103">
        <v>3.76538363E-2</v>
      </c>
      <c r="K110" s="103">
        <v>4.9785219700000001E-2</v>
      </c>
      <c r="L110" s="103">
        <v>0.43924079100000002</v>
      </c>
      <c r="M110" s="103">
        <v>0.36795237889999999</v>
      </c>
      <c r="N110" s="103">
        <v>0.52434087529999995</v>
      </c>
      <c r="O110" s="102">
        <v>203</v>
      </c>
      <c r="P110" s="102">
        <v>5262</v>
      </c>
      <c r="Q110" s="97">
        <v>3.7160722299999997E-2</v>
      </c>
      <c r="R110" s="103">
        <v>3.1183264299999999E-2</v>
      </c>
      <c r="S110" s="103">
        <v>4.4283987400000002E-2</v>
      </c>
      <c r="T110" s="103">
        <v>8.6265220000000006E-25</v>
      </c>
      <c r="U110" s="104">
        <v>3.8578487299999999E-2</v>
      </c>
      <c r="V110" s="103">
        <v>3.3620375399999999E-2</v>
      </c>
      <c r="W110" s="103">
        <v>4.42677889E-2</v>
      </c>
      <c r="X110" s="103">
        <v>0.39857285869999998</v>
      </c>
      <c r="Y110" s="103">
        <v>0.33446074269999998</v>
      </c>
      <c r="Z110" s="103">
        <v>0.4749744991</v>
      </c>
      <c r="AA110" s="102">
        <v>253</v>
      </c>
      <c r="AB110" s="102">
        <v>5313</v>
      </c>
      <c r="AC110" s="97">
        <v>4.7888921000000001E-2</v>
      </c>
      <c r="AD110" s="103">
        <v>4.06633816E-2</v>
      </c>
      <c r="AE110" s="103">
        <v>5.6398377800000003E-2</v>
      </c>
      <c r="AF110" s="103">
        <v>4.0563820000000001E-22</v>
      </c>
      <c r="AG110" s="104">
        <v>4.7619047599999999E-2</v>
      </c>
      <c r="AH110" s="103">
        <v>4.2098451600000003E-2</v>
      </c>
      <c r="AI110" s="103">
        <v>5.3863589000000003E-2</v>
      </c>
      <c r="AJ110" s="103">
        <v>0.44622980690000003</v>
      </c>
      <c r="AK110" s="103">
        <v>0.37890210359999998</v>
      </c>
      <c r="AL110" s="103">
        <v>0.52552107420000005</v>
      </c>
      <c r="AM110" s="103">
        <v>2.1965182100000001E-2</v>
      </c>
      <c r="AN110" s="103">
        <v>1.2886972602</v>
      </c>
      <c r="AO110" s="103">
        <v>1.0373251316000001</v>
      </c>
      <c r="AP110" s="103">
        <v>1.6009837010000001</v>
      </c>
      <c r="AQ110" s="103">
        <v>0.36388808880000001</v>
      </c>
      <c r="AR110" s="103">
        <v>0.90017415919999999</v>
      </c>
      <c r="AS110" s="103">
        <v>0.71735815719999996</v>
      </c>
      <c r="AT110" s="103">
        <v>1.1295801248999999</v>
      </c>
      <c r="AU110" s="101">
        <v>1</v>
      </c>
      <c r="AV110" s="101">
        <v>2</v>
      </c>
      <c r="AW110" s="101">
        <v>3</v>
      </c>
      <c r="AX110" s="101" t="s">
        <v>28</v>
      </c>
      <c r="AY110" s="101" t="s">
        <v>228</v>
      </c>
      <c r="AZ110" s="101" t="s">
        <v>28</v>
      </c>
      <c r="BA110" s="101" t="s">
        <v>28</v>
      </c>
      <c r="BB110" s="101" t="s">
        <v>28</v>
      </c>
      <c r="BC110" s="99" t="s">
        <v>437</v>
      </c>
      <c r="BD110" s="100">
        <v>39.4</v>
      </c>
      <c r="BE110" s="100">
        <v>40.6</v>
      </c>
      <c r="BF110" s="100">
        <v>50.6</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5">
        <v>141</v>
      </c>
      <c r="D111" s="105">
        <v>1763</v>
      </c>
      <c r="E111" s="106">
        <v>7.6472277399999997E-2</v>
      </c>
      <c r="F111" s="96">
        <v>6.2784509500000002E-2</v>
      </c>
      <c r="G111" s="96">
        <v>9.3144141200000002E-2</v>
      </c>
      <c r="H111" s="96">
        <v>4.0443156799999998E-2</v>
      </c>
      <c r="I111" s="98">
        <v>7.9977311400000001E-2</v>
      </c>
      <c r="J111" s="96">
        <v>6.7808275400000007E-2</v>
      </c>
      <c r="K111" s="96">
        <v>9.4330231799999997E-2</v>
      </c>
      <c r="L111" s="96">
        <v>0.81367146089999998</v>
      </c>
      <c r="M111" s="96">
        <v>0.66803245909999998</v>
      </c>
      <c r="N111" s="96">
        <v>0.99106149300000002</v>
      </c>
      <c r="O111" s="105">
        <v>165</v>
      </c>
      <c r="P111" s="105">
        <v>1795</v>
      </c>
      <c r="Q111" s="106">
        <v>9.2370434000000001E-2</v>
      </c>
      <c r="R111" s="96">
        <v>7.6605772599999997E-2</v>
      </c>
      <c r="S111" s="96">
        <v>0.11137929670000001</v>
      </c>
      <c r="T111" s="96">
        <v>0.92231927690000004</v>
      </c>
      <c r="U111" s="98">
        <v>9.1922005599999995E-2</v>
      </c>
      <c r="V111" s="96">
        <v>7.8913906199999995E-2</v>
      </c>
      <c r="W111" s="96">
        <v>0.1070743487</v>
      </c>
      <c r="X111" s="96">
        <v>0.99073283960000003</v>
      </c>
      <c r="Y111" s="96">
        <v>0.82164661729999999</v>
      </c>
      <c r="Z111" s="96">
        <v>1.1946152262</v>
      </c>
      <c r="AA111" s="105">
        <v>157</v>
      </c>
      <c r="AB111" s="105">
        <v>1797</v>
      </c>
      <c r="AC111" s="106">
        <v>8.8127845600000004E-2</v>
      </c>
      <c r="AD111" s="96">
        <v>7.2865642899999999E-2</v>
      </c>
      <c r="AE111" s="96">
        <v>0.10658682009999999</v>
      </c>
      <c r="AF111" s="96">
        <v>4.23041184E-2</v>
      </c>
      <c r="AG111" s="98">
        <v>8.7367835300000002E-2</v>
      </c>
      <c r="AH111" s="96">
        <v>7.47168057E-2</v>
      </c>
      <c r="AI111" s="96">
        <v>0.10216093380000001</v>
      </c>
      <c r="AJ111" s="96">
        <v>0.82117681210000004</v>
      </c>
      <c r="AK111" s="96">
        <v>0.67896333919999996</v>
      </c>
      <c r="AL111" s="96">
        <v>0.99317786070000003</v>
      </c>
      <c r="AM111" s="96">
        <v>0.70855387179999996</v>
      </c>
      <c r="AN111" s="96">
        <v>0.95406984419999996</v>
      </c>
      <c r="AO111" s="96">
        <v>0.74560973959999999</v>
      </c>
      <c r="AP111" s="96">
        <v>1.2208119331</v>
      </c>
      <c r="AQ111" s="96">
        <v>0.14134757649999999</v>
      </c>
      <c r="AR111" s="96">
        <v>1.2078943786</v>
      </c>
      <c r="AS111" s="96">
        <v>0.93911302109999995</v>
      </c>
      <c r="AT111" s="96">
        <v>1.5536030244000001</v>
      </c>
      <c r="AU111" s="95" t="s">
        <v>28</v>
      </c>
      <c r="AV111" s="95" t="s">
        <v>28</v>
      </c>
      <c r="AW111" s="95" t="s">
        <v>28</v>
      </c>
      <c r="AX111" s="95" t="s">
        <v>28</v>
      </c>
      <c r="AY111" s="95" t="s">
        <v>28</v>
      </c>
      <c r="AZ111" s="95" t="s">
        <v>28</v>
      </c>
      <c r="BA111" s="95" t="s">
        <v>28</v>
      </c>
      <c r="BB111" s="95" t="s">
        <v>28</v>
      </c>
      <c r="BC111" s="107" t="s">
        <v>28</v>
      </c>
      <c r="BD111" s="108">
        <v>28.2</v>
      </c>
      <c r="BE111" s="108">
        <v>33</v>
      </c>
      <c r="BF111" s="108">
        <v>31.4</v>
      </c>
    </row>
    <row r="112" spans="1:93" x14ac:dyDescent="0.3">
      <c r="A112" s="9"/>
      <c r="B112" t="s">
        <v>202</v>
      </c>
      <c r="C112" s="95">
        <v>232</v>
      </c>
      <c r="D112" s="105">
        <v>3580</v>
      </c>
      <c r="E112" s="106">
        <v>6.0536075000000002E-2</v>
      </c>
      <c r="F112" s="96">
        <v>5.1127623599999998E-2</v>
      </c>
      <c r="G112" s="96">
        <v>7.1675859699999997E-2</v>
      </c>
      <c r="H112" s="96">
        <v>3.3230157999999999E-7</v>
      </c>
      <c r="I112" s="98">
        <v>6.48044693E-2</v>
      </c>
      <c r="J112" s="96">
        <v>5.69797893E-2</v>
      </c>
      <c r="K112" s="96">
        <v>7.3703663799999999E-2</v>
      </c>
      <c r="L112" s="96">
        <v>0.64410892779999995</v>
      </c>
      <c r="M112" s="96">
        <v>0.54400221390000003</v>
      </c>
      <c r="N112" s="96">
        <v>0.76263717369999995</v>
      </c>
      <c r="O112" s="105">
        <v>403</v>
      </c>
      <c r="P112" s="105">
        <v>3872</v>
      </c>
      <c r="Q112" s="106">
        <v>0.1010648507</v>
      </c>
      <c r="R112" s="96">
        <v>8.7318639399999995E-2</v>
      </c>
      <c r="S112" s="96">
        <v>0.116975071</v>
      </c>
      <c r="T112" s="96">
        <v>0.27963343159999998</v>
      </c>
      <c r="U112" s="98">
        <v>0.10408057850000001</v>
      </c>
      <c r="V112" s="96">
        <v>9.4399203200000004E-2</v>
      </c>
      <c r="W112" s="96">
        <v>0.1147548545</v>
      </c>
      <c r="X112" s="96">
        <v>1.0839861002</v>
      </c>
      <c r="Y112" s="96">
        <v>0.93654906490000001</v>
      </c>
      <c r="Z112" s="96">
        <v>1.2546335366000001</v>
      </c>
      <c r="AA112" s="105">
        <v>385</v>
      </c>
      <c r="AB112" s="105">
        <v>3762</v>
      </c>
      <c r="AC112" s="106">
        <v>0.1003185228</v>
      </c>
      <c r="AD112" s="96">
        <v>8.6614854099999999E-2</v>
      </c>
      <c r="AE112" s="96">
        <v>0.1161903015</v>
      </c>
      <c r="AF112" s="96">
        <v>0.3680539276</v>
      </c>
      <c r="AG112" s="98">
        <v>0.1023391813</v>
      </c>
      <c r="AH112" s="96">
        <v>9.2610598500000002E-2</v>
      </c>
      <c r="AI112" s="96">
        <v>0.1130897349</v>
      </c>
      <c r="AJ112" s="96">
        <v>0.93476975640000004</v>
      </c>
      <c r="AK112" s="96">
        <v>0.80707873109999995</v>
      </c>
      <c r="AL112" s="96">
        <v>1.0826632692</v>
      </c>
      <c r="AM112" s="96">
        <v>0.93579970440000004</v>
      </c>
      <c r="AN112" s="96">
        <v>0.99261535629999997</v>
      </c>
      <c r="AO112" s="96">
        <v>0.82881066520000002</v>
      </c>
      <c r="AP112" s="96">
        <v>1.1887941202000001</v>
      </c>
      <c r="AQ112" s="96">
        <v>4.0676874000000002E-7</v>
      </c>
      <c r="AR112" s="96">
        <v>1.6694979094</v>
      </c>
      <c r="AS112" s="96">
        <v>1.3691987808999999</v>
      </c>
      <c r="AT112" s="96">
        <v>2.0356600577999999</v>
      </c>
      <c r="AU112" s="95">
        <v>1</v>
      </c>
      <c r="AV112" s="95" t="s">
        <v>28</v>
      </c>
      <c r="AW112" s="95" t="s">
        <v>28</v>
      </c>
      <c r="AX112" s="95" t="s">
        <v>227</v>
      </c>
      <c r="AY112" s="95" t="s">
        <v>28</v>
      </c>
      <c r="AZ112" s="95" t="s">
        <v>28</v>
      </c>
      <c r="BA112" s="95" t="s">
        <v>28</v>
      </c>
      <c r="BB112" s="95" t="s">
        <v>28</v>
      </c>
      <c r="BC112" s="107" t="s">
        <v>442</v>
      </c>
      <c r="BD112" s="108">
        <v>46.4</v>
      </c>
      <c r="BE112" s="108">
        <v>80.599999999999994</v>
      </c>
      <c r="BF112" s="108">
        <v>77</v>
      </c>
    </row>
    <row r="113" spans="1:93" x14ac:dyDescent="0.3">
      <c r="A113" s="9"/>
      <c r="B113" t="s">
        <v>203</v>
      </c>
      <c r="C113" s="95">
        <v>404</v>
      </c>
      <c r="D113" s="105">
        <v>2814</v>
      </c>
      <c r="E113" s="106">
        <v>0.1232925964</v>
      </c>
      <c r="F113" s="96">
        <v>0.1068862879</v>
      </c>
      <c r="G113" s="96">
        <v>0.1422171602</v>
      </c>
      <c r="H113" s="96">
        <v>1.948326E-4</v>
      </c>
      <c r="I113" s="98">
        <v>0.1435678749</v>
      </c>
      <c r="J113" s="96">
        <v>0.1302292119</v>
      </c>
      <c r="K113" s="96">
        <v>0.15827274390000001</v>
      </c>
      <c r="L113" s="96">
        <v>1.3118435915</v>
      </c>
      <c r="M113" s="96">
        <v>1.1372790896</v>
      </c>
      <c r="N113" s="96">
        <v>1.5132025412000001</v>
      </c>
      <c r="O113" s="105">
        <v>326</v>
      </c>
      <c r="P113" s="105">
        <v>2879</v>
      </c>
      <c r="Q113" s="106">
        <v>0.1030816764</v>
      </c>
      <c r="R113" s="96">
        <v>8.8630833500000006E-2</v>
      </c>
      <c r="S113" s="96">
        <v>0.1198886616</v>
      </c>
      <c r="T113" s="96">
        <v>0.19261691440000001</v>
      </c>
      <c r="U113" s="98">
        <v>0.1132337617</v>
      </c>
      <c r="V113" s="96">
        <v>0.1015856215</v>
      </c>
      <c r="W113" s="96">
        <v>0.12621751589999999</v>
      </c>
      <c r="X113" s="96">
        <v>1.1056178643000001</v>
      </c>
      <c r="Y113" s="96">
        <v>0.95062319799999995</v>
      </c>
      <c r="Z113" s="96">
        <v>1.285883686</v>
      </c>
      <c r="AA113" s="105">
        <v>334</v>
      </c>
      <c r="AB113" s="105">
        <v>2691</v>
      </c>
      <c r="AC113" s="106">
        <v>0.1163930588</v>
      </c>
      <c r="AD113" s="96">
        <v>0.1003518402</v>
      </c>
      <c r="AE113" s="96">
        <v>0.13499846260000001</v>
      </c>
      <c r="AF113" s="96">
        <v>0.28336273969999998</v>
      </c>
      <c r="AG113" s="98">
        <v>0.1241174285</v>
      </c>
      <c r="AH113" s="96">
        <v>0.11149543670000001</v>
      </c>
      <c r="AI113" s="96">
        <v>0.13816830990000001</v>
      </c>
      <c r="AJ113" s="96">
        <v>1.0845525653999999</v>
      </c>
      <c r="AK113" s="96">
        <v>0.93508020839999995</v>
      </c>
      <c r="AL113" s="96">
        <v>1.2579180443</v>
      </c>
      <c r="AM113" s="96">
        <v>0.2001809883</v>
      </c>
      <c r="AN113" s="96">
        <v>1.1291343223999999</v>
      </c>
      <c r="AO113" s="96">
        <v>0.93766067399999997</v>
      </c>
      <c r="AP113" s="96">
        <v>1.3597075717</v>
      </c>
      <c r="AQ113" s="96">
        <v>5.2606536500000002E-2</v>
      </c>
      <c r="AR113" s="96">
        <v>0.83607353070000001</v>
      </c>
      <c r="AS113" s="96">
        <v>0.69761091939999997</v>
      </c>
      <c r="AT113" s="96">
        <v>1.0020183591</v>
      </c>
      <c r="AU113" s="95">
        <v>1</v>
      </c>
      <c r="AV113" s="95" t="s">
        <v>28</v>
      </c>
      <c r="AW113" s="95" t="s">
        <v>28</v>
      </c>
      <c r="AX113" s="95" t="s">
        <v>28</v>
      </c>
      <c r="AY113" s="95" t="s">
        <v>28</v>
      </c>
      <c r="AZ113" s="95" t="s">
        <v>28</v>
      </c>
      <c r="BA113" s="95" t="s">
        <v>28</v>
      </c>
      <c r="BB113" s="95" t="s">
        <v>28</v>
      </c>
      <c r="BC113" s="107">
        <v>-1</v>
      </c>
      <c r="BD113" s="108">
        <v>80.8</v>
      </c>
      <c r="BE113" s="108">
        <v>65.2</v>
      </c>
      <c r="BF113" s="108">
        <v>66.8</v>
      </c>
      <c r="BQ113" s="46"/>
      <c r="CO113" s="4"/>
    </row>
    <row r="114" spans="1:93" s="3" customFormat="1" x14ac:dyDescent="0.3">
      <c r="A114" s="9"/>
      <c r="B114" s="3" t="s">
        <v>119</v>
      </c>
      <c r="C114" s="101">
        <v>99</v>
      </c>
      <c r="D114" s="102">
        <v>2363</v>
      </c>
      <c r="E114" s="97">
        <v>4.2211637699999999E-2</v>
      </c>
      <c r="F114" s="103">
        <v>3.3740184999999999E-2</v>
      </c>
      <c r="G114" s="103">
        <v>5.28100944E-2</v>
      </c>
      <c r="H114" s="103">
        <v>2.4974929999999998E-12</v>
      </c>
      <c r="I114" s="104">
        <v>4.1895895000000002E-2</v>
      </c>
      <c r="J114" s="103">
        <v>3.4405074200000003E-2</v>
      </c>
      <c r="K114" s="103">
        <v>5.1017649599999999E-2</v>
      </c>
      <c r="L114" s="103">
        <v>0.44913537370000001</v>
      </c>
      <c r="M114" s="103">
        <v>0.35899840529999999</v>
      </c>
      <c r="N114" s="103">
        <v>0.56190384400000004</v>
      </c>
      <c r="O114" s="102">
        <v>108</v>
      </c>
      <c r="P114" s="102">
        <v>2562</v>
      </c>
      <c r="Q114" s="97">
        <v>4.3703070099999998E-2</v>
      </c>
      <c r="R114" s="103">
        <v>3.5146371000000003E-2</v>
      </c>
      <c r="S114" s="103">
        <v>5.4342974299999999E-2</v>
      </c>
      <c r="T114" s="103">
        <v>9.3979110000000005E-12</v>
      </c>
      <c r="U114" s="104">
        <v>4.21545667E-2</v>
      </c>
      <c r="V114" s="103">
        <v>3.49090253E-2</v>
      </c>
      <c r="W114" s="103">
        <v>5.0903956200000003E-2</v>
      </c>
      <c r="X114" s="103">
        <v>0.46874378360000002</v>
      </c>
      <c r="Y114" s="103">
        <v>0.37696763379999998</v>
      </c>
      <c r="Z114" s="103">
        <v>0.58286365969999998</v>
      </c>
      <c r="AA114" s="102">
        <v>137</v>
      </c>
      <c r="AB114" s="102">
        <v>2604</v>
      </c>
      <c r="AC114" s="97">
        <v>5.5931175600000001E-2</v>
      </c>
      <c r="AD114" s="103">
        <v>4.5752184199999997E-2</v>
      </c>
      <c r="AE114" s="103">
        <v>6.8374799200000003E-2</v>
      </c>
      <c r="AF114" s="103">
        <v>2.03962E-10</v>
      </c>
      <c r="AG114" s="104">
        <v>5.26113671E-2</v>
      </c>
      <c r="AH114" s="103">
        <v>4.4499643499999998E-2</v>
      </c>
      <c r="AI114" s="103">
        <v>6.22017557E-2</v>
      </c>
      <c r="AJ114" s="103">
        <v>0.52116767639999995</v>
      </c>
      <c r="AK114" s="103">
        <v>0.42631965570000002</v>
      </c>
      <c r="AL114" s="103">
        <v>0.63711757920000001</v>
      </c>
      <c r="AM114" s="103">
        <v>8.2138536999999998E-2</v>
      </c>
      <c r="AN114" s="103">
        <v>1.2797996921999999</v>
      </c>
      <c r="AO114" s="103">
        <v>0.96904772829999997</v>
      </c>
      <c r="AP114" s="103">
        <v>1.6902028707000001</v>
      </c>
      <c r="AQ114" s="103">
        <v>0.81760820339999996</v>
      </c>
      <c r="AR114" s="103">
        <v>1.0353322564</v>
      </c>
      <c r="AS114" s="103">
        <v>0.7707672056</v>
      </c>
      <c r="AT114" s="103">
        <v>1.3907089891</v>
      </c>
      <c r="AU114" s="101">
        <v>1</v>
      </c>
      <c r="AV114" s="101">
        <v>2</v>
      </c>
      <c r="AW114" s="101">
        <v>3</v>
      </c>
      <c r="AX114" s="101" t="s">
        <v>28</v>
      </c>
      <c r="AY114" s="101" t="s">
        <v>28</v>
      </c>
      <c r="AZ114" s="101" t="s">
        <v>28</v>
      </c>
      <c r="BA114" s="101" t="s">
        <v>28</v>
      </c>
      <c r="BB114" s="101" t="s">
        <v>28</v>
      </c>
      <c r="BC114" s="99" t="s">
        <v>229</v>
      </c>
      <c r="BD114" s="100">
        <v>19.8</v>
      </c>
      <c r="BE114" s="100">
        <v>21.6</v>
      </c>
      <c r="BF114" s="100">
        <v>27.4</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5">
        <v>77</v>
      </c>
      <c r="D115" s="105">
        <v>837</v>
      </c>
      <c r="E115" s="106">
        <v>8.38707858E-2</v>
      </c>
      <c r="F115" s="96">
        <v>6.5440478699999999E-2</v>
      </c>
      <c r="G115" s="96">
        <v>0.1074917061</v>
      </c>
      <c r="H115" s="96">
        <v>0.36851007200000002</v>
      </c>
      <c r="I115" s="98">
        <v>9.1995221000000002E-2</v>
      </c>
      <c r="J115" s="96">
        <v>7.3580349899999994E-2</v>
      </c>
      <c r="K115" s="96">
        <v>0.1150187612</v>
      </c>
      <c r="L115" s="96">
        <v>0.89239221189999995</v>
      </c>
      <c r="M115" s="96">
        <v>0.69629219539999998</v>
      </c>
      <c r="N115" s="96">
        <v>1.1437207901999999</v>
      </c>
      <c r="O115" s="105">
        <v>81</v>
      </c>
      <c r="P115" s="105">
        <v>940</v>
      </c>
      <c r="Q115" s="106">
        <v>8.3197325799999999E-2</v>
      </c>
      <c r="R115" s="96">
        <v>6.5221523000000003E-2</v>
      </c>
      <c r="S115" s="96">
        <v>0.1061274668</v>
      </c>
      <c r="T115" s="96">
        <v>0.35909380959999998</v>
      </c>
      <c r="U115" s="98">
        <v>8.6170212800000007E-2</v>
      </c>
      <c r="V115" s="96">
        <v>6.9307337600000005E-2</v>
      </c>
      <c r="W115" s="96">
        <v>0.10713592280000001</v>
      </c>
      <c r="X115" s="96">
        <v>0.89234530180000005</v>
      </c>
      <c r="Y115" s="96">
        <v>0.69954315310000004</v>
      </c>
      <c r="Z115" s="96">
        <v>1.1382859429000001</v>
      </c>
      <c r="AA115" s="105">
        <v>58</v>
      </c>
      <c r="AB115" s="105">
        <v>914</v>
      </c>
      <c r="AC115" s="106">
        <v>6.244218E-2</v>
      </c>
      <c r="AD115" s="96">
        <v>4.7227501999999998E-2</v>
      </c>
      <c r="AE115" s="96">
        <v>8.25583753E-2</v>
      </c>
      <c r="AF115" s="96">
        <v>1.4419279999999999E-4</v>
      </c>
      <c r="AG115" s="98">
        <v>6.3457330399999998E-2</v>
      </c>
      <c r="AH115" s="96">
        <v>4.9058420300000002E-2</v>
      </c>
      <c r="AI115" s="96">
        <v>8.2082398099999995E-2</v>
      </c>
      <c r="AJ115" s="96">
        <v>0.58183732889999995</v>
      </c>
      <c r="AK115" s="96">
        <v>0.44006669269999998</v>
      </c>
      <c r="AL115" s="96">
        <v>0.76928039059999997</v>
      </c>
      <c r="AM115" s="96">
        <v>0.1142685965</v>
      </c>
      <c r="AN115" s="96">
        <v>0.75053109429999998</v>
      </c>
      <c r="AO115" s="96">
        <v>0.52564980269999995</v>
      </c>
      <c r="AP115" s="96">
        <v>1.0716201558</v>
      </c>
      <c r="AQ115" s="96">
        <v>0.96204952379999997</v>
      </c>
      <c r="AR115" s="96">
        <v>0.99197026710000002</v>
      </c>
      <c r="AS115" s="96">
        <v>0.71166102149999999</v>
      </c>
      <c r="AT115" s="96">
        <v>1.3826877980000001</v>
      </c>
      <c r="AU115" s="95" t="s">
        <v>28</v>
      </c>
      <c r="AV115" s="95" t="s">
        <v>28</v>
      </c>
      <c r="AW115" s="95">
        <v>3</v>
      </c>
      <c r="AX115" s="95" t="s">
        <v>28</v>
      </c>
      <c r="AY115" s="95" t="s">
        <v>28</v>
      </c>
      <c r="AZ115" s="95" t="s">
        <v>28</v>
      </c>
      <c r="BA115" s="95" t="s">
        <v>28</v>
      </c>
      <c r="BB115" s="95" t="s">
        <v>28</v>
      </c>
      <c r="BC115" s="107">
        <v>-3</v>
      </c>
      <c r="BD115" s="108">
        <v>15.4</v>
      </c>
      <c r="BE115" s="108">
        <v>16.2</v>
      </c>
      <c r="BF115" s="108">
        <v>11.6</v>
      </c>
    </row>
    <row r="116" spans="1:93" x14ac:dyDescent="0.3">
      <c r="A116" s="9"/>
      <c r="B116" t="s">
        <v>121</v>
      </c>
      <c r="C116" s="95">
        <v>68</v>
      </c>
      <c r="D116" s="105">
        <v>663</v>
      </c>
      <c r="E116" s="106">
        <v>9.3085836699999994E-2</v>
      </c>
      <c r="F116" s="96">
        <v>7.1667830299999999E-2</v>
      </c>
      <c r="G116" s="96">
        <v>0.1209046367</v>
      </c>
      <c r="H116" s="96">
        <v>0.94260617570000005</v>
      </c>
      <c r="I116" s="98">
        <v>0.1025641026</v>
      </c>
      <c r="J116" s="96">
        <v>8.08671309E-2</v>
      </c>
      <c r="K116" s="96">
        <v>0.13008245760000001</v>
      </c>
      <c r="L116" s="96">
        <v>0.99044112799999995</v>
      </c>
      <c r="M116" s="96">
        <v>0.76255173980000002</v>
      </c>
      <c r="N116" s="96">
        <v>1.2864354993</v>
      </c>
      <c r="O116" s="105">
        <v>62</v>
      </c>
      <c r="P116" s="105">
        <v>708</v>
      </c>
      <c r="Q116" s="106">
        <v>8.1677310700000005E-2</v>
      </c>
      <c r="R116" s="96">
        <v>6.2223377199999999E-2</v>
      </c>
      <c r="S116" s="96">
        <v>0.1072134522</v>
      </c>
      <c r="T116" s="96">
        <v>0.34035845790000002</v>
      </c>
      <c r="U116" s="98">
        <v>8.7570621500000001E-2</v>
      </c>
      <c r="V116" s="96">
        <v>6.82740597E-2</v>
      </c>
      <c r="W116" s="96">
        <v>0.1123210451</v>
      </c>
      <c r="X116" s="96">
        <v>0.87604215350000003</v>
      </c>
      <c r="Y116" s="96">
        <v>0.66738609459999998</v>
      </c>
      <c r="Z116" s="96">
        <v>1.1499338402999999</v>
      </c>
      <c r="AA116" s="105">
        <v>75</v>
      </c>
      <c r="AB116" s="105">
        <v>658</v>
      </c>
      <c r="AC116" s="106">
        <v>0.1098488002</v>
      </c>
      <c r="AD116" s="96">
        <v>8.5466829699999997E-2</v>
      </c>
      <c r="AE116" s="96">
        <v>0.14118645739999999</v>
      </c>
      <c r="AF116" s="96">
        <v>0.85561886700000001</v>
      </c>
      <c r="AG116" s="98">
        <v>0.11398176290000001</v>
      </c>
      <c r="AH116" s="96">
        <v>9.0896483400000005E-2</v>
      </c>
      <c r="AI116" s="96">
        <v>0.1429300869</v>
      </c>
      <c r="AJ116" s="96">
        <v>1.0235730485000001</v>
      </c>
      <c r="AK116" s="96">
        <v>0.79638141949999997</v>
      </c>
      <c r="AL116" s="96">
        <v>1.3155778878</v>
      </c>
      <c r="AM116" s="96">
        <v>0.10259517830000001</v>
      </c>
      <c r="AN116" s="96">
        <v>1.3449120607</v>
      </c>
      <c r="AO116" s="96">
        <v>0.94227093650000004</v>
      </c>
      <c r="AP116" s="96">
        <v>1.9196054777</v>
      </c>
      <c r="AQ116" s="96">
        <v>0.48031266049999999</v>
      </c>
      <c r="AR116" s="96">
        <v>0.87744079659999996</v>
      </c>
      <c r="AS116" s="96">
        <v>0.61029118400000004</v>
      </c>
      <c r="AT116" s="96">
        <v>1.2615328087</v>
      </c>
      <c r="AU116" s="95" t="s">
        <v>28</v>
      </c>
      <c r="AV116" s="95" t="s">
        <v>28</v>
      </c>
      <c r="AW116" s="95" t="s">
        <v>28</v>
      </c>
      <c r="AX116" s="95" t="s">
        <v>28</v>
      </c>
      <c r="AY116" s="95" t="s">
        <v>28</v>
      </c>
      <c r="AZ116" s="95" t="s">
        <v>28</v>
      </c>
      <c r="BA116" s="95" t="s">
        <v>28</v>
      </c>
      <c r="BB116" s="95" t="s">
        <v>28</v>
      </c>
      <c r="BC116" s="107" t="s">
        <v>28</v>
      </c>
      <c r="BD116" s="108">
        <v>13.6</v>
      </c>
      <c r="BE116" s="108">
        <v>12.4</v>
      </c>
      <c r="BF116" s="108">
        <v>15</v>
      </c>
    </row>
    <row r="117" spans="1:93" x14ac:dyDescent="0.3">
      <c r="A117" s="9"/>
      <c r="B117" t="s">
        <v>122</v>
      </c>
      <c r="C117" s="95">
        <v>27</v>
      </c>
      <c r="D117" s="105">
        <v>414</v>
      </c>
      <c r="E117" s="106">
        <v>5.8497265800000003E-2</v>
      </c>
      <c r="F117" s="96">
        <v>3.9494657599999997E-2</v>
      </c>
      <c r="G117" s="96">
        <v>8.6642860200000005E-2</v>
      </c>
      <c r="H117" s="96">
        <v>1.7992394599999999E-2</v>
      </c>
      <c r="I117" s="98">
        <v>6.5217391299999997E-2</v>
      </c>
      <c r="J117" s="96">
        <v>4.4724923799999997E-2</v>
      </c>
      <c r="K117" s="96">
        <v>9.5099281600000002E-2</v>
      </c>
      <c r="L117" s="96">
        <v>0.62241582579999999</v>
      </c>
      <c r="M117" s="96">
        <v>0.42022647769999999</v>
      </c>
      <c r="N117" s="96">
        <v>0.92188731710000005</v>
      </c>
      <c r="O117" s="105">
        <v>28</v>
      </c>
      <c r="P117" s="105">
        <v>484</v>
      </c>
      <c r="Q117" s="106">
        <v>5.1819635699999998E-2</v>
      </c>
      <c r="R117" s="96">
        <v>3.52180411E-2</v>
      </c>
      <c r="S117" s="96">
        <v>7.6247132499999995E-2</v>
      </c>
      <c r="T117" s="96">
        <v>2.8758274000000002E-3</v>
      </c>
      <c r="U117" s="98">
        <v>5.7851239700000001E-2</v>
      </c>
      <c r="V117" s="96">
        <v>3.9943921399999999E-2</v>
      </c>
      <c r="W117" s="96">
        <v>8.3786614199999998E-2</v>
      </c>
      <c r="X117" s="96">
        <v>0.55579921669999999</v>
      </c>
      <c r="Y117" s="96">
        <v>0.37773634249999999</v>
      </c>
      <c r="Z117" s="96">
        <v>0.81779996919999998</v>
      </c>
      <c r="AA117" s="105">
        <v>47</v>
      </c>
      <c r="AB117" s="105">
        <v>509</v>
      </c>
      <c r="AC117" s="106">
        <v>8.7846963299999997E-2</v>
      </c>
      <c r="AD117" s="96">
        <v>6.4727135699999994E-2</v>
      </c>
      <c r="AE117" s="96">
        <v>0.11922494140000001</v>
      </c>
      <c r="AF117" s="96">
        <v>0.1988569533</v>
      </c>
      <c r="AG117" s="98">
        <v>9.2337917500000005E-2</v>
      </c>
      <c r="AH117" s="96">
        <v>6.93776475E-2</v>
      </c>
      <c r="AI117" s="96">
        <v>0.12289680190000001</v>
      </c>
      <c r="AJ117" s="96">
        <v>0.81855954590000002</v>
      </c>
      <c r="AK117" s="96">
        <v>0.60312858650000001</v>
      </c>
      <c r="AL117" s="96">
        <v>1.1109400968000001</v>
      </c>
      <c r="AM117" s="96">
        <v>3.1742419700000003E-2</v>
      </c>
      <c r="AN117" s="96">
        <v>1.6952447085</v>
      </c>
      <c r="AO117" s="96">
        <v>1.0472054312000001</v>
      </c>
      <c r="AP117" s="96">
        <v>2.7443083622</v>
      </c>
      <c r="AQ117" s="96">
        <v>0.66067840239999998</v>
      </c>
      <c r="AR117" s="96">
        <v>0.88584714279999999</v>
      </c>
      <c r="AS117" s="96">
        <v>0.51561296050000005</v>
      </c>
      <c r="AT117" s="96">
        <v>1.5219267563000001</v>
      </c>
      <c r="AU117" s="95" t="s">
        <v>28</v>
      </c>
      <c r="AV117" s="95">
        <v>2</v>
      </c>
      <c r="AW117" s="95" t="s">
        <v>28</v>
      </c>
      <c r="AX117" s="95" t="s">
        <v>28</v>
      </c>
      <c r="AY117" s="95" t="s">
        <v>228</v>
      </c>
      <c r="AZ117" s="95" t="s">
        <v>28</v>
      </c>
      <c r="BA117" s="95" t="s">
        <v>28</v>
      </c>
      <c r="BB117" s="95" t="s">
        <v>28</v>
      </c>
      <c r="BC117" s="107" t="s">
        <v>444</v>
      </c>
      <c r="BD117" s="108">
        <v>5.4</v>
      </c>
      <c r="BE117" s="108">
        <v>5.6</v>
      </c>
      <c r="BF117" s="108">
        <v>9.4</v>
      </c>
    </row>
    <row r="118" spans="1:93" x14ac:dyDescent="0.3">
      <c r="A118" s="9"/>
      <c r="B118" t="s">
        <v>123</v>
      </c>
      <c r="C118" s="95">
        <v>333</v>
      </c>
      <c r="D118" s="105">
        <v>1580</v>
      </c>
      <c r="E118" s="106">
        <v>0.16821764610000001</v>
      </c>
      <c r="F118" s="96">
        <v>0.14442746249999999</v>
      </c>
      <c r="G118" s="96">
        <v>0.19592656389999999</v>
      </c>
      <c r="H118" s="96">
        <v>7.2862779999999996E-14</v>
      </c>
      <c r="I118" s="98">
        <v>0.21075949369999999</v>
      </c>
      <c r="J118" s="96">
        <v>0.18929606639999999</v>
      </c>
      <c r="K118" s="96">
        <v>0.2346565622</v>
      </c>
      <c r="L118" s="96">
        <v>1.7898498971000001</v>
      </c>
      <c r="M118" s="96">
        <v>1.5367203437000001</v>
      </c>
      <c r="N118" s="96">
        <v>2.0846751118000002</v>
      </c>
      <c r="O118" s="105">
        <v>317</v>
      </c>
      <c r="P118" s="105">
        <v>1588</v>
      </c>
      <c r="Q118" s="106">
        <v>0.16900012719999999</v>
      </c>
      <c r="R118" s="96">
        <v>0.1449063303</v>
      </c>
      <c r="S118" s="96">
        <v>0.19710003649999999</v>
      </c>
      <c r="T118" s="96">
        <v>3.4803729999999998E-14</v>
      </c>
      <c r="U118" s="98">
        <v>0.19962216620000001</v>
      </c>
      <c r="V118" s="96">
        <v>0.17881358999999999</v>
      </c>
      <c r="W118" s="96">
        <v>0.22285224100000001</v>
      </c>
      <c r="X118" s="96">
        <v>1.8126360205000001</v>
      </c>
      <c r="Y118" s="96">
        <v>1.5542144152999999</v>
      </c>
      <c r="Z118" s="96">
        <v>2.1140257807</v>
      </c>
      <c r="AA118" s="105">
        <v>310</v>
      </c>
      <c r="AB118" s="105">
        <v>1585</v>
      </c>
      <c r="AC118" s="106">
        <v>0.171094251</v>
      </c>
      <c r="AD118" s="96">
        <v>0.14687452100000001</v>
      </c>
      <c r="AE118" s="96">
        <v>0.1993078345</v>
      </c>
      <c r="AF118" s="96">
        <v>2.1106300000000002E-9</v>
      </c>
      <c r="AG118" s="98">
        <v>0.19558359619999999</v>
      </c>
      <c r="AH118" s="96">
        <v>0.17497960360000001</v>
      </c>
      <c r="AI118" s="96">
        <v>0.21861372600000001</v>
      </c>
      <c r="AJ118" s="96">
        <v>1.5942592338999999</v>
      </c>
      <c r="AK118" s="96">
        <v>1.3685793646</v>
      </c>
      <c r="AL118" s="96">
        <v>1.8571539001999999</v>
      </c>
      <c r="AM118" s="96">
        <v>0.89965733049999996</v>
      </c>
      <c r="AN118" s="96">
        <v>1.0123912556000001</v>
      </c>
      <c r="AO118" s="96">
        <v>0.83601676010000003</v>
      </c>
      <c r="AP118" s="96">
        <v>1.2259754868999999</v>
      </c>
      <c r="AQ118" s="96">
        <v>0.96199700870000004</v>
      </c>
      <c r="AR118" s="96">
        <v>1.0046515993</v>
      </c>
      <c r="AS118" s="96">
        <v>0.830060507</v>
      </c>
      <c r="AT118" s="96">
        <v>1.2159653752999999</v>
      </c>
      <c r="AU118" s="95">
        <v>1</v>
      </c>
      <c r="AV118" s="95">
        <v>2</v>
      </c>
      <c r="AW118" s="95">
        <v>3</v>
      </c>
      <c r="AX118" s="95" t="s">
        <v>28</v>
      </c>
      <c r="AY118" s="95" t="s">
        <v>28</v>
      </c>
      <c r="AZ118" s="95" t="s">
        <v>28</v>
      </c>
      <c r="BA118" s="95" t="s">
        <v>28</v>
      </c>
      <c r="BB118" s="95" t="s">
        <v>28</v>
      </c>
      <c r="BC118" s="107" t="s">
        <v>229</v>
      </c>
      <c r="BD118" s="108">
        <v>66.599999999999994</v>
      </c>
      <c r="BE118" s="108">
        <v>63.4</v>
      </c>
      <c r="BF118" s="108">
        <v>62</v>
      </c>
      <c r="BQ118" s="46"/>
      <c r="CC118" s="4"/>
      <c r="CO118" s="4"/>
    </row>
    <row r="119" spans="1:93" x14ac:dyDescent="0.3">
      <c r="A119" s="9"/>
      <c r="B119" t="s">
        <v>124</v>
      </c>
      <c r="C119" s="95">
        <v>124</v>
      </c>
      <c r="D119" s="105">
        <v>496</v>
      </c>
      <c r="E119" s="106">
        <v>0.1832734657</v>
      </c>
      <c r="F119" s="96">
        <v>0.14875512890000001</v>
      </c>
      <c r="G119" s="96">
        <v>0.22580171499999999</v>
      </c>
      <c r="H119" s="96">
        <v>3.5491440000000003E-10</v>
      </c>
      <c r="I119" s="98">
        <v>0.25</v>
      </c>
      <c r="J119" s="96">
        <v>0.20965240730000001</v>
      </c>
      <c r="K119" s="96">
        <v>0.29811248439999999</v>
      </c>
      <c r="L119" s="96">
        <v>1.9500450833</v>
      </c>
      <c r="M119" s="96">
        <v>1.5827670779</v>
      </c>
      <c r="N119" s="96">
        <v>2.4025492316000001</v>
      </c>
      <c r="O119" s="105">
        <v>91</v>
      </c>
      <c r="P119" s="105">
        <v>479</v>
      </c>
      <c r="Q119" s="106">
        <v>0.15294164290000001</v>
      </c>
      <c r="R119" s="96">
        <v>0.12111585649999999</v>
      </c>
      <c r="S119" s="96">
        <v>0.19313033669999999</v>
      </c>
      <c r="T119" s="96">
        <v>3.2125899999999997E-5</v>
      </c>
      <c r="U119" s="98">
        <v>0.18997912319999999</v>
      </c>
      <c r="V119" s="96">
        <v>0.15469479880000001</v>
      </c>
      <c r="W119" s="96">
        <v>0.23331144640000001</v>
      </c>
      <c r="X119" s="96">
        <v>1.6403983571</v>
      </c>
      <c r="Y119" s="96">
        <v>1.2990461470000001</v>
      </c>
      <c r="Z119" s="96">
        <v>2.0714481747</v>
      </c>
      <c r="AA119" s="105">
        <v>162</v>
      </c>
      <c r="AB119" s="105">
        <v>469</v>
      </c>
      <c r="AC119" s="106">
        <v>0.28252392269999999</v>
      </c>
      <c r="AD119" s="96">
        <v>0.23449032089999999</v>
      </c>
      <c r="AE119" s="96">
        <v>0.34039685130000003</v>
      </c>
      <c r="AF119" s="96">
        <v>2.4181429999999999E-24</v>
      </c>
      <c r="AG119" s="98">
        <v>0.34541577829999998</v>
      </c>
      <c r="AH119" s="96">
        <v>0.29611844669999998</v>
      </c>
      <c r="AI119" s="96">
        <v>0.40292005180000001</v>
      </c>
      <c r="AJ119" s="96">
        <v>2.6325628706000002</v>
      </c>
      <c r="AK119" s="96">
        <v>2.1849849259999998</v>
      </c>
      <c r="AL119" s="96">
        <v>3.1718238352000001</v>
      </c>
      <c r="AM119" s="96">
        <v>1.8311399999999999E-5</v>
      </c>
      <c r="AN119" s="96">
        <v>1.847266168</v>
      </c>
      <c r="AO119" s="96">
        <v>1.3951008546000001</v>
      </c>
      <c r="AP119" s="96">
        <v>2.4459825140000002</v>
      </c>
      <c r="AQ119" s="96">
        <v>0.23061282350000001</v>
      </c>
      <c r="AR119" s="96">
        <v>0.83449964970000001</v>
      </c>
      <c r="AS119" s="96">
        <v>0.62081302920000003</v>
      </c>
      <c r="AT119" s="96">
        <v>1.1217381605000001</v>
      </c>
      <c r="AU119" s="95">
        <v>1</v>
      </c>
      <c r="AV119" s="95">
        <v>2</v>
      </c>
      <c r="AW119" s="95">
        <v>3</v>
      </c>
      <c r="AX119" s="95" t="s">
        <v>28</v>
      </c>
      <c r="AY119" s="95" t="s">
        <v>228</v>
      </c>
      <c r="AZ119" s="95" t="s">
        <v>28</v>
      </c>
      <c r="BA119" s="95" t="s">
        <v>28</v>
      </c>
      <c r="BB119" s="95" t="s">
        <v>28</v>
      </c>
      <c r="BC119" s="107" t="s">
        <v>437</v>
      </c>
      <c r="BD119" s="108">
        <v>24.8</v>
      </c>
      <c r="BE119" s="108">
        <v>18.2</v>
      </c>
      <c r="BF119" s="108">
        <v>32.4</v>
      </c>
      <c r="BQ119" s="46"/>
      <c r="CC119" s="4"/>
      <c r="CO119" s="4"/>
    </row>
    <row r="120" spans="1:93" s="3" customFormat="1" x14ac:dyDescent="0.3">
      <c r="A120" s="9"/>
      <c r="B120" s="3" t="s">
        <v>197</v>
      </c>
      <c r="C120" s="101">
        <v>316</v>
      </c>
      <c r="D120" s="102">
        <v>3949</v>
      </c>
      <c r="E120" s="97">
        <v>7.3100739999999997E-2</v>
      </c>
      <c r="F120" s="103">
        <v>6.2716328099999996E-2</v>
      </c>
      <c r="G120" s="103">
        <v>8.5204576700000006E-2</v>
      </c>
      <c r="H120" s="103">
        <v>1.3066814E-3</v>
      </c>
      <c r="I120" s="104">
        <v>8.0020258299999994E-2</v>
      </c>
      <c r="J120" s="103">
        <v>7.1666487799999998E-2</v>
      </c>
      <c r="K120" s="103">
        <v>8.9347782200000003E-2</v>
      </c>
      <c r="L120" s="103">
        <v>0.77779801940000004</v>
      </c>
      <c r="M120" s="103">
        <v>0.66730700399999998</v>
      </c>
      <c r="N120" s="103">
        <v>0.90658385919999995</v>
      </c>
      <c r="O120" s="102">
        <v>418</v>
      </c>
      <c r="P120" s="102">
        <v>4284</v>
      </c>
      <c r="Q120" s="97">
        <v>9.5049282700000001E-2</v>
      </c>
      <c r="R120" s="103">
        <v>8.2338166800000001E-2</v>
      </c>
      <c r="S120" s="103">
        <v>0.1097227021</v>
      </c>
      <c r="T120" s="103">
        <v>0.79239968230000002</v>
      </c>
      <c r="U120" s="104">
        <v>9.7572362300000007E-2</v>
      </c>
      <c r="V120" s="103">
        <v>8.86529499E-2</v>
      </c>
      <c r="W120" s="103">
        <v>0.1073891607</v>
      </c>
      <c r="X120" s="103">
        <v>1.0194652304</v>
      </c>
      <c r="Y120" s="103">
        <v>0.88313026419999996</v>
      </c>
      <c r="Z120" s="103">
        <v>1.1768471742</v>
      </c>
      <c r="AA120" s="102">
        <v>349</v>
      </c>
      <c r="AB120" s="102">
        <v>4085</v>
      </c>
      <c r="AC120" s="97">
        <v>8.72269289E-2</v>
      </c>
      <c r="AD120" s="103">
        <v>7.5060534400000004E-2</v>
      </c>
      <c r="AE120" s="103">
        <v>0.1013653472</v>
      </c>
      <c r="AF120" s="103">
        <v>6.8379429000000004E-3</v>
      </c>
      <c r="AG120" s="104">
        <v>8.5434516500000002E-2</v>
      </c>
      <c r="AH120" s="103">
        <v>7.6925369699999996E-2</v>
      </c>
      <c r="AI120" s="103">
        <v>9.4884907800000001E-2</v>
      </c>
      <c r="AJ120" s="103">
        <v>0.8127820549</v>
      </c>
      <c r="AK120" s="103">
        <v>0.69941537720000002</v>
      </c>
      <c r="AL120" s="103">
        <v>0.94452408440000002</v>
      </c>
      <c r="AM120" s="103">
        <v>0.3526776412</v>
      </c>
      <c r="AN120" s="103">
        <v>0.91770212689999997</v>
      </c>
      <c r="AO120" s="103">
        <v>0.76567775760000001</v>
      </c>
      <c r="AP120" s="103">
        <v>1.0999107463</v>
      </c>
      <c r="AQ120" s="103">
        <v>4.9909417999999999E-3</v>
      </c>
      <c r="AR120" s="103">
        <v>1.3002506230999999</v>
      </c>
      <c r="AS120" s="103">
        <v>1.0824956361</v>
      </c>
      <c r="AT120" s="103">
        <v>1.5618092364</v>
      </c>
      <c r="AU120" s="101">
        <v>1</v>
      </c>
      <c r="AV120" s="101" t="s">
        <v>28</v>
      </c>
      <c r="AW120" s="101">
        <v>3</v>
      </c>
      <c r="AX120" s="101" t="s">
        <v>227</v>
      </c>
      <c r="AY120" s="101" t="s">
        <v>28</v>
      </c>
      <c r="AZ120" s="101" t="s">
        <v>28</v>
      </c>
      <c r="BA120" s="101" t="s">
        <v>28</v>
      </c>
      <c r="BB120" s="101" t="s">
        <v>28</v>
      </c>
      <c r="BC120" s="99" t="s">
        <v>452</v>
      </c>
      <c r="BD120" s="100">
        <v>63.2</v>
      </c>
      <c r="BE120" s="100">
        <v>83.6</v>
      </c>
      <c r="BF120" s="100">
        <v>69.8</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5">
        <v>121</v>
      </c>
      <c r="D121" s="105">
        <v>3081</v>
      </c>
      <c r="E121" s="106">
        <v>3.6131426199999997E-2</v>
      </c>
      <c r="F121" s="96">
        <v>2.9358917299999999E-2</v>
      </c>
      <c r="G121" s="96">
        <v>4.4466216099999997E-2</v>
      </c>
      <c r="H121" s="96">
        <v>1.7682930000000001E-19</v>
      </c>
      <c r="I121" s="98">
        <v>3.9272963299999998E-2</v>
      </c>
      <c r="J121" s="96">
        <v>3.2863340999999997E-2</v>
      </c>
      <c r="K121" s="96">
        <v>4.69327098E-2</v>
      </c>
      <c r="L121" s="96">
        <v>0.38444141269999998</v>
      </c>
      <c r="M121" s="96">
        <v>0.3123813486</v>
      </c>
      <c r="N121" s="96">
        <v>0.47312427730000001</v>
      </c>
      <c r="O121" s="105">
        <v>181</v>
      </c>
      <c r="P121" s="105">
        <v>3213</v>
      </c>
      <c r="Q121" s="106">
        <v>5.3371577699999999E-2</v>
      </c>
      <c r="R121" s="96">
        <v>4.45676167E-2</v>
      </c>
      <c r="S121" s="96">
        <v>6.3914687600000006E-2</v>
      </c>
      <c r="T121" s="96">
        <v>1.3194612999999999E-9</v>
      </c>
      <c r="U121" s="98">
        <v>5.6333644600000003E-2</v>
      </c>
      <c r="V121" s="96">
        <v>4.8696588499999999E-2</v>
      </c>
      <c r="W121" s="96">
        <v>6.5168415499999993E-2</v>
      </c>
      <c r="X121" s="96">
        <v>0.57244480060000003</v>
      </c>
      <c r="Y121" s="96">
        <v>0.47801660709999999</v>
      </c>
      <c r="Z121" s="96">
        <v>0.68552649619999995</v>
      </c>
      <c r="AA121" s="105">
        <v>181</v>
      </c>
      <c r="AB121" s="105">
        <v>2853</v>
      </c>
      <c r="AC121" s="106">
        <v>6.2826079000000007E-2</v>
      </c>
      <c r="AD121" s="96">
        <v>5.2482166800000001E-2</v>
      </c>
      <c r="AE121" s="96">
        <v>7.5208712699999999E-2</v>
      </c>
      <c r="AF121" s="96">
        <v>5.4266795E-9</v>
      </c>
      <c r="AG121" s="98">
        <v>6.3441990899999995E-2</v>
      </c>
      <c r="AH121" s="96">
        <v>5.4841268399999997E-2</v>
      </c>
      <c r="AI121" s="96">
        <v>7.33915594E-2</v>
      </c>
      <c r="AJ121" s="96">
        <v>0.58541450689999996</v>
      </c>
      <c r="AK121" s="96">
        <v>0.4890297515</v>
      </c>
      <c r="AL121" s="96">
        <v>0.70079610469999998</v>
      </c>
      <c r="AM121" s="96">
        <v>0.17096021259999999</v>
      </c>
      <c r="AN121" s="96">
        <v>1.1771448731</v>
      </c>
      <c r="AO121" s="96">
        <v>0.93203818520000004</v>
      </c>
      <c r="AP121" s="96">
        <v>1.4867095298999999</v>
      </c>
      <c r="AQ121" s="96">
        <v>2.7240622999999999E-3</v>
      </c>
      <c r="AR121" s="96">
        <v>1.4771511458</v>
      </c>
      <c r="AS121" s="96">
        <v>1.1445514537999999</v>
      </c>
      <c r="AT121" s="96">
        <v>1.9064022858</v>
      </c>
      <c r="AU121" s="95">
        <v>1</v>
      </c>
      <c r="AV121" s="95">
        <v>2</v>
      </c>
      <c r="AW121" s="95">
        <v>3</v>
      </c>
      <c r="AX121" s="95" t="s">
        <v>227</v>
      </c>
      <c r="AY121" s="95" t="s">
        <v>28</v>
      </c>
      <c r="AZ121" s="95" t="s">
        <v>28</v>
      </c>
      <c r="BA121" s="95" t="s">
        <v>28</v>
      </c>
      <c r="BB121" s="95" t="s">
        <v>28</v>
      </c>
      <c r="BC121" s="107" t="s">
        <v>447</v>
      </c>
      <c r="BD121" s="108">
        <v>24.2</v>
      </c>
      <c r="BE121" s="108">
        <v>36.200000000000003</v>
      </c>
      <c r="BF121" s="108">
        <v>36.200000000000003</v>
      </c>
    </row>
    <row r="122" spans="1:93" x14ac:dyDescent="0.3">
      <c r="A122" s="9"/>
      <c r="B122" t="s">
        <v>199</v>
      </c>
      <c r="C122" s="95">
        <v>440</v>
      </c>
      <c r="D122" s="105">
        <v>2073</v>
      </c>
      <c r="E122" s="106">
        <v>0.17212031180000001</v>
      </c>
      <c r="F122" s="96">
        <v>0.14944189120000001</v>
      </c>
      <c r="G122" s="96">
        <v>0.1982402758</v>
      </c>
      <c r="H122" s="96">
        <v>4.7118689999999997E-17</v>
      </c>
      <c r="I122" s="98">
        <v>0.21225277379999999</v>
      </c>
      <c r="J122" s="96">
        <v>0.19331872980000001</v>
      </c>
      <c r="K122" s="96">
        <v>0.23304125789999999</v>
      </c>
      <c r="L122" s="96">
        <v>1.8313745880000001</v>
      </c>
      <c r="M122" s="96">
        <v>1.5900742861999999</v>
      </c>
      <c r="N122" s="96">
        <v>2.1092932012999999</v>
      </c>
      <c r="O122" s="105">
        <v>392</v>
      </c>
      <c r="P122" s="105">
        <v>2005</v>
      </c>
      <c r="Q122" s="106">
        <v>0.16675939549999999</v>
      </c>
      <c r="R122" s="96">
        <v>0.14418515470000001</v>
      </c>
      <c r="S122" s="96">
        <v>0.19286795540000001</v>
      </c>
      <c r="T122" s="96">
        <v>4.6984680000000004E-15</v>
      </c>
      <c r="U122" s="98">
        <v>0.1955112219</v>
      </c>
      <c r="V122" s="96">
        <v>0.17708408010000001</v>
      </c>
      <c r="W122" s="96">
        <v>0.21585586849999999</v>
      </c>
      <c r="X122" s="96">
        <v>1.788602719</v>
      </c>
      <c r="Y122" s="96">
        <v>1.5464793388</v>
      </c>
      <c r="Z122" s="96">
        <v>2.0686339650000001</v>
      </c>
      <c r="AA122" s="105">
        <v>317</v>
      </c>
      <c r="AB122" s="105">
        <v>2016</v>
      </c>
      <c r="AC122" s="106">
        <v>0.1441542039</v>
      </c>
      <c r="AD122" s="96">
        <v>0.1238691015</v>
      </c>
      <c r="AE122" s="96">
        <v>0.16776124340000001</v>
      </c>
      <c r="AF122" s="96">
        <v>1.370342E-4</v>
      </c>
      <c r="AG122" s="98">
        <v>0.1572420635</v>
      </c>
      <c r="AH122" s="96">
        <v>0.14085118099999999</v>
      </c>
      <c r="AI122" s="96">
        <v>0.17554035649999999</v>
      </c>
      <c r="AJ122" s="96">
        <v>1.343231402</v>
      </c>
      <c r="AK122" s="96">
        <v>1.1542144622999999</v>
      </c>
      <c r="AL122" s="96">
        <v>1.5632022109000001</v>
      </c>
      <c r="AM122" s="96">
        <v>0.12073406020000001</v>
      </c>
      <c r="AN122" s="96">
        <v>0.8644442698</v>
      </c>
      <c r="AO122" s="96">
        <v>0.71916578720000002</v>
      </c>
      <c r="AP122" s="96">
        <v>1.0390704185999999</v>
      </c>
      <c r="AQ122" s="96">
        <v>0.72325857780000002</v>
      </c>
      <c r="AR122" s="96">
        <v>0.96885366849999999</v>
      </c>
      <c r="AS122" s="96">
        <v>0.81320118200000002</v>
      </c>
      <c r="AT122" s="96">
        <v>1.1542991470999999</v>
      </c>
      <c r="AU122" s="95">
        <v>1</v>
      </c>
      <c r="AV122" s="95">
        <v>2</v>
      </c>
      <c r="AW122" s="95">
        <v>3</v>
      </c>
      <c r="AX122" s="95" t="s">
        <v>28</v>
      </c>
      <c r="AY122" s="95" t="s">
        <v>28</v>
      </c>
      <c r="AZ122" s="95" t="s">
        <v>28</v>
      </c>
      <c r="BA122" s="95" t="s">
        <v>28</v>
      </c>
      <c r="BB122" s="95" t="s">
        <v>28</v>
      </c>
      <c r="BC122" s="107" t="s">
        <v>229</v>
      </c>
      <c r="BD122" s="108">
        <v>88</v>
      </c>
      <c r="BE122" s="108">
        <v>78.400000000000006</v>
      </c>
      <c r="BF122" s="108">
        <v>63.4</v>
      </c>
      <c r="BQ122" s="46"/>
      <c r="CC122" s="4"/>
      <c r="CO122" s="4"/>
    </row>
    <row r="123" spans="1:93" s="3" customFormat="1" x14ac:dyDescent="0.3">
      <c r="A123" s="9"/>
      <c r="B123" s="3" t="s">
        <v>125</v>
      </c>
      <c r="C123" s="101">
        <v>613</v>
      </c>
      <c r="D123" s="102">
        <v>2930</v>
      </c>
      <c r="E123" s="97">
        <v>0.17401031189999999</v>
      </c>
      <c r="F123" s="103">
        <v>0.15251732670000001</v>
      </c>
      <c r="G123" s="103">
        <v>0.19853212279999999</v>
      </c>
      <c r="H123" s="103">
        <v>5.303056E-20</v>
      </c>
      <c r="I123" s="104">
        <v>0.20921501710000001</v>
      </c>
      <c r="J123" s="103">
        <v>0.19329167420000001</v>
      </c>
      <c r="K123" s="103">
        <v>0.22645012289999999</v>
      </c>
      <c r="L123" s="103">
        <v>1.8514843478</v>
      </c>
      <c r="M123" s="103">
        <v>1.6227971788</v>
      </c>
      <c r="N123" s="103">
        <v>2.1123984777000002</v>
      </c>
      <c r="O123" s="102">
        <v>502</v>
      </c>
      <c r="P123" s="102">
        <v>2851</v>
      </c>
      <c r="Q123" s="97">
        <v>0.14881006159999999</v>
      </c>
      <c r="R123" s="103">
        <v>0.12981395309999999</v>
      </c>
      <c r="S123" s="103">
        <v>0.1705859341</v>
      </c>
      <c r="T123" s="103">
        <v>1.9449149999999999E-11</v>
      </c>
      <c r="U123" s="104">
        <v>0.17607856890000001</v>
      </c>
      <c r="V123" s="103">
        <v>0.1613301419</v>
      </c>
      <c r="W123" s="103">
        <v>0.1921752629</v>
      </c>
      <c r="X123" s="103">
        <v>1.5960844669000001</v>
      </c>
      <c r="Y123" s="103">
        <v>1.392338877</v>
      </c>
      <c r="Z123" s="103">
        <v>1.8296448283</v>
      </c>
      <c r="AA123" s="102">
        <v>528</v>
      </c>
      <c r="AB123" s="102">
        <v>2591</v>
      </c>
      <c r="AC123" s="97">
        <v>0.17957882410000001</v>
      </c>
      <c r="AD123" s="103">
        <v>0.15709938039999999</v>
      </c>
      <c r="AE123" s="103">
        <v>0.2052748647</v>
      </c>
      <c r="AF123" s="103">
        <v>4.5303010000000001E-14</v>
      </c>
      <c r="AG123" s="104">
        <v>0.20378232339999999</v>
      </c>
      <c r="AH123" s="103">
        <v>0.18712108080000001</v>
      </c>
      <c r="AI123" s="103">
        <v>0.22192708150000001</v>
      </c>
      <c r="AJ123" s="103">
        <v>1.6733186348</v>
      </c>
      <c r="AK123" s="103">
        <v>1.4638547838</v>
      </c>
      <c r="AL123" s="103">
        <v>1.9127547927999999</v>
      </c>
      <c r="AM123" s="103">
        <v>2.30630252E-2</v>
      </c>
      <c r="AN123" s="103">
        <v>1.2067653361999999</v>
      </c>
      <c r="AO123" s="103">
        <v>1.0261766212000001</v>
      </c>
      <c r="AP123" s="103">
        <v>1.4191344321999999</v>
      </c>
      <c r="AQ123" s="103">
        <v>5.5363114300000002E-2</v>
      </c>
      <c r="AR123" s="103">
        <v>0.85517955820000002</v>
      </c>
      <c r="AS123" s="103">
        <v>0.72871245699999998</v>
      </c>
      <c r="AT123" s="103">
        <v>1.0035948608</v>
      </c>
      <c r="AU123" s="101">
        <v>1</v>
      </c>
      <c r="AV123" s="101">
        <v>2</v>
      </c>
      <c r="AW123" s="101">
        <v>3</v>
      </c>
      <c r="AX123" s="101" t="s">
        <v>28</v>
      </c>
      <c r="AY123" s="101" t="s">
        <v>228</v>
      </c>
      <c r="AZ123" s="101" t="s">
        <v>28</v>
      </c>
      <c r="BA123" s="101" t="s">
        <v>28</v>
      </c>
      <c r="BB123" s="101" t="s">
        <v>28</v>
      </c>
      <c r="BC123" s="99" t="s">
        <v>437</v>
      </c>
      <c r="BD123" s="100">
        <v>122.6</v>
      </c>
      <c r="BE123" s="100">
        <v>100.4</v>
      </c>
      <c r="BF123" s="100">
        <v>105.6</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5">
        <v>1746</v>
      </c>
      <c r="D124" s="105">
        <v>3801</v>
      </c>
      <c r="E124" s="106">
        <v>0.37595269660000002</v>
      </c>
      <c r="F124" s="96">
        <v>0.33508254589999997</v>
      </c>
      <c r="G124" s="96">
        <v>0.42180779559999998</v>
      </c>
      <c r="H124" s="96">
        <v>3.0555799999999999E-123</v>
      </c>
      <c r="I124" s="98">
        <v>0.4593528019</v>
      </c>
      <c r="J124" s="96">
        <v>0.43830403289999997</v>
      </c>
      <c r="K124" s="96">
        <v>0.4814124005</v>
      </c>
      <c r="L124" s="96">
        <v>4.0001682984000002</v>
      </c>
      <c r="M124" s="96">
        <v>3.5653064597999999</v>
      </c>
      <c r="N124" s="96">
        <v>4.4880704075000004</v>
      </c>
      <c r="O124" s="105">
        <v>1701</v>
      </c>
      <c r="P124" s="105">
        <v>3812</v>
      </c>
      <c r="Q124" s="106">
        <v>0.36623359129999999</v>
      </c>
      <c r="R124" s="96">
        <v>0.32673613750000002</v>
      </c>
      <c r="S124" s="96">
        <v>0.41050568939999998</v>
      </c>
      <c r="T124" s="96">
        <v>4.2950300000000001E-122</v>
      </c>
      <c r="U124" s="98">
        <v>0.4462224554</v>
      </c>
      <c r="V124" s="96">
        <v>0.42551298840000001</v>
      </c>
      <c r="W124" s="96">
        <v>0.46793984</v>
      </c>
      <c r="X124" s="96">
        <v>3.9280928985000001</v>
      </c>
      <c r="Y124" s="96">
        <v>3.5044570786999998</v>
      </c>
      <c r="Z124" s="96">
        <v>4.4029398770999997</v>
      </c>
      <c r="AA124" s="105">
        <v>1691</v>
      </c>
      <c r="AB124" s="105">
        <v>3517</v>
      </c>
      <c r="AC124" s="106">
        <v>0.41559327829999998</v>
      </c>
      <c r="AD124" s="96">
        <v>0.37137448080000002</v>
      </c>
      <c r="AE124" s="96">
        <v>0.46507711740000002</v>
      </c>
      <c r="AF124" s="96">
        <v>5.0758799999999998E-123</v>
      </c>
      <c r="AG124" s="98">
        <v>0.48080750639999997</v>
      </c>
      <c r="AH124" s="96">
        <v>0.45842859969999999</v>
      </c>
      <c r="AI124" s="96">
        <v>0.50427887429999996</v>
      </c>
      <c r="AJ124" s="96">
        <v>3.8725054624999999</v>
      </c>
      <c r="AK124" s="96">
        <v>3.4604739310000001</v>
      </c>
      <c r="AL124" s="96">
        <v>4.3335967430000002</v>
      </c>
      <c r="AM124" s="96">
        <v>4.61019025E-2</v>
      </c>
      <c r="AN124" s="96">
        <v>1.1347765148</v>
      </c>
      <c r="AO124" s="96">
        <v>1.0021891601999999</v>
      </c>
      <c r="AP124" s="96">
        <v>1.2849048757999999</v>
      </c>
      <c r="AQ124" s="96">
        <v>0.68362027510000001</v>
      </c>
      <c r="AR124" s="96">
        <v>0.97414806350000005</v>
      </c>
      <c r="AS124" s="96">
        <v>0.85885121600000003</v>
      </c>
      <c r="AT124" s="96">
        <v>1.1049229854</v>
      </c>
      <c r="AU124" s="95">
        <v>1</v>
      </c>
      <c r="AV124" s="95">
        <v>2</v>
      </c>
      <c r="AW124" s="95">
        <v>3</v>
      </c>
      <c r="AX124" s="95" t="s">
        <v>28</v>
      </c>
      <c r="AY124" s="95" t="s">
        <v>228</v>
      </c>
      <c r="AZ124" s="95" t="s">
        <v>28</v>
      </c>
      <c r="BA124" s="95" t="s">
        <v>28</v>
      </c>
      <c r="BB124" s="95" t="s">
        <v>28</v>
      </c>
      <c r="BC124" s="107" t="s">
        <v>437</v>
      </c>
      <c r="BD124" s="108">
        <v>349.2</v>
      </c>
      <c r="BE124" s="108">
        <v>340.2</v>
      </c>
      <c r="BF124" s="108">
        <v>338.2</v>
      </c>
      <c r="BQ124" s="46"/>
      <c r="CC124" s="4"/>
      <c r="CO124" s="4"/>
    </row>
    <row r="125" spans="1:93" x14ac:dyDescent="0.3">
      <c r="A125" s="9"/>
      <c r="B125" t="s">
        <v>127</v>
      </c>
      <c r="C125" s="95">
        <v>257</v>
      </c>
      <c r="D125" s="105">
        <v>1281</v>
      </c>
      <c r="E125" s="106">
        <v>0.15036908809999999</v>
      </c>
      <c r="F125" s="96">
        <v>0.12747472309999999</v>
      </c>
      <c r="G125" s="96">
        <v>0.1773752639</v>
      </c>
      <c r="H125" s="96">
        <v>2.4524126999999999E-8</v>
      </c>
      <c r="I125" s="98">
        <v>0.20062451210000001</v>
      </c>
      <c r="J125" s="96">
        <v>0.17753643720000001</v>
      </c>
      <c r="K125" s="96">
        <v>0.2267151211</v>
      </c>
      <c r="L125" s="96">
        <v>1.5999397387000001</v>
      </c>
      <c r="M125" s="96">
        <v>1.3563417705</v>
      </c>
      <c r="N125" s="96">
        <v>1.8872877199</v>
      </c>
      <c r="O125" s="105">
        <v>201</v>
      </c>
      <c r="P125" s="105">
        <v>1205</v>
      </c>
      <c r="Q125" s="106">
        <v>0.1301835153</v>
      </c>
      <c r="R125" s="96">
        <v>0.10917487100000001</v>
      </c>
      <c r="S125" s="96">
        <v>0.15523487690000001</v>
      </c>
      <c r="T125" s="96">
        <v>2.0105909999999999E-4</v>
      </c>
      <c r="U125" s="98">
        <v>0.16680497929999999</v>
      </c>
      <c r="V125" s="96">
        <v>0.1452679751</v>
      </c>
      <c r="W125" s="96">
        <v>0.1915349965</v>
      </c>
      <c r="X125" s="96">
        <v>1.3963026718</v>
      </c>
      <c r="Y125" s="96">
        <v>1.17097133</v>
      </c>
      <c r="Z125" s="96">
        <v>1.6649947794</v>
      </c>
      <c r="AA125" s="105">
        <v>435</v>
      </c>
      <c r="AB125" s="105">
        <v>1102</v>
      </c>
      <c r="AC125" s="106">
        <v>0.32358845819999998</v>
      </c>
      <c r="AD125" s="96">
        <v>0.28083687639999999</v>
      </c>
      <c r="AE125" s="96">
        <v>0.3728480803</v>
      </c>
      <c r="AF125" s="96">
        <v>1.2914290000000001E-52</v>
      </c>
      <c r="AG125" s="98">
        <v>0.39473684209999998</v>
      </c>
      <c r="AH125" s="96">
        <v>0.35933181600000003</v>
      </c>
      <c r="AI125" s="96">
        <v>0.43363033159999997</v>
      </c>
      <c r="AJ125" s="96">
        <v>3.0152029329999999</v>
      </c>
      <c r="AK125" s="96">
        <v>2.6168429442000001</v>
      </c>
      <c r="AL125" s="96">
        <v>3.4742049565999999</v>
      </c>
      <c r="AM125" s="96">
        <v>9.0563360000000006E-19</v>
      </c>
      <c r="AN125" s="96">
        <v>2.4856331261000002</v>
      </c>
      <c r="AO125" s="96">
        <v>2.0315328061</v>
      </c>
      <c r="AP125" s="96">
        <v>3.0412366559000001</v>
      </c>
      <c r="AQ125" s="96">
        <v>0.19605598590000001</v>
      </c>
      <c r="AR125" s="96">
        <v>0.86575982480000002</v>
      </c>
      <c r="AS125" s="96">
        <v>0.69581412890000005</v>
      </c>
      <c r="AT125" s="96">
        <v>1.0772130703</v>
      </c>
      <c r="AU125" s="95">
        <v>1</v>
      </c>
      <c r="AV125" s="95">
        <v>2</v>
      </c>
      <c r="AW125" s="95">
        <v>3</v>
      </c>
      <c r="AX125" s="95" t="s">
        <v>28</v>
      </c>
      <c r="AY125" s="95" t="s">
        <v>228</v>
      </c>
      <c r="AZ125" s="95" t="s">
        <v>28</v>
      </c>
      <c r="BA125" s="95" t="s">
        <v>28</v>
      </c>
      <c r="BB125" s="95" t="s">
        <v>28</v>
      </c>
      <c r="BC125" s="107" t="s">
        <v>437</v>
      </c>
      <c r="BD125" s="108">
        <v>51.4</v>
      </c>
      <c r="BE125" s="108">
        <v>40.200000000000003</v>
      </c>
      <c r="BF125" s="108">
        <v>87</v>
      </c>
      <c r="BQ125" s="46"/>
      <c r="CC125" s="4"/>
      <c r="CO125" s="4"/>
    </row>
    <row r="126" spans="1:93" s="3" customFormat="1" x14ac:dyDescent="0.3">
      <c r="A126" s="9" t="s">
        <v>233</v>
      </c>
      <c r="B126" s="3" t="s">
        <v>51</v>
      </c>
      <c r="C126" s="101">
        <v>116</v>
      </c>
      <c r="D126" s="102">
        <v>3131</v>
      </c>
      <c r="E126" s="97">
        <v>3.8981729499999999E-2</v>
      </c>
      <c r="F126" s="103">
        <v>3.1552759E-2</v>
      </c>
      <c r="G126" s="103">
        <v>4.8159821200000001E-2</v>
      </c>
      <c r="H126" s="103">
        <v>3.4098930000000002E-16</v>
      </c>
      <c r="I126" s="104">
        <v>3.7048866200000002E-2</v>
      </c>
      <c r="J126" s="103">
        <v>3.0884661300000001E-2</v>
      </c>
      <c r="K126" s="103">
        <v>4.44433719E-2</v>
      </c>
      <c r="L126" s="103">
        <v>0.4147688793</v>
      </c>
      <c r="M126" s="103">
        <v>0.33572400899999999</v>
      </c>
      <c r="N126" s="103">
        <v>0.51242454699999995</v>
      </c>
      <c r="O126" s="102">
        <v>143</v>
      </c>
      <c r="P126" s="102">
        <v>3972</v>
      </c>
      <c r="Q126" s="97">
        <v>3.9146259599999997E-2</v>
      </c>
      <c r="R126" s="103">
        <v>3.2142443600000001E-2</v>
      </c>
      <c r="S126" s="103">
        <v>4.7676202100000002E-2</v>
      </c>
      <c r="T126" s="103">
        <v>6.2253959999999997E-18</v>
      </c>
      <c r="U126" s="104">
        <v>3.60020141E-2</v>
      </c>
      <c r="V126" s="103">
        <v>3.0559465099999999E-2</v>
      </c>
      <c r="W126" s="103">
        <v>4.2413864699999998E-2</v>
      </c>
      <c r="X126" s="103">
        <v>0.41986903409999998</v>
      </c>
      <c r="Y126" s="103">
        <v>0.3447485636</v>
      </c>
      <c r="Z126" s="103">
        <v>0.51135820249999997</v>
      </c>
      <c r="AA126" s="102">
        <v>165</v>
      </c>
      <c r="AB126" s="102">
        <v>4107</v>
      </c>
      <c r="AC126" s="97">
        <v>4.4036518599999998E-2</v>
      </c>
      <c r="AD126" s="103">
        <v>3.6483879499999997E-2</v>
      </c>
      <c r="AE126" s="103">
        <v>5.3152652600000003E-2</v>
      </c>
      <c r="AF126" s="103">
        <v>1.7042550000000001E-20</v>
      </c>
      <c r="AG126" s="104">
        <v>4.0175310399999997E-2</v>
      </c>
      <c r="AH126" s="103">
        <v>3.4490007699999999E-2</v>
      </c>
      <c r="AI126" s="103">
        <v>4.6797773600000002E-2</v>
      </c>
      <c r="AJ126" s="103">
        <v>0.4103330536</v>
      </c>
      <c r="AK126" s="103">
        <v>0.33995742969999998</v>
      </c>
      <c r="AL126" s="103">
        <v>0.49527735000000001</v>
      </c>
      <c r="AM126" s="103">
        <v>0.36113180090000002</v>
      </c>
      <c r="AN126" s="103">
        <v>1.1249227668999999</v>
      </c>
      <c r="AO126" s="103">
        <v>0.87377857969999995</v>
      </c>
      <c r="AP126" s="103">
        <v>1.4482516061999999</v>
      </c>
      <c r="AQ126" s="103">
        <v>0.97562088410000003</v>
      </c>
      <c r="AR126" s="103">
        <v>1.0042206969</v>
      </c>
      <c r="AS126" s="103">
        <v>0.76650229079999999</v>
      </c>
      <c r="AT126" s="103">
        <v>1.3156636582000001</v>
      </c>
      <c r="AU126" s="101">
        <v>1</v>
      </c>
      <c r="AV126" s="101">
        <v>2</v>
      </c>
      <c r="AW126" s="101">
        <v>3</v>
      </c>
      <c r="AX126" s="101" t="s">
        <v>28</v>
      </c>
      <c r="AY126" s="101" t="s">
        <v>28</v>
      </c>
      <c r="AZ126" s="101" t="s">
        <v>28</v>
      </c>
      <c r="BA126" s="101" t="s">
        <v>28</v>
      </c>
      <c r="BB126" s="101" t="s">
        <v>28</v>
      </c>
      <c r="BC126" s="99" t="s">
        <v>229</v>
      </c>
      <c r="BD126" s="100">
        <v>23.2</v>
      </c>
      <c r="BE126" s="100">
        <v>28.6</v>
      </c>
      <c r="BF126" s="100">
        <v>33</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5">
        <v>44</v>
      </c>
      <c r="D127" s="105">
        <v>1309</v>
      </c>
      <c r="E127" s="106">
        <v>3.4699747199999999E-2</v>
      </c>
      <c r="F127" s="96">
        <v>2.5352015799999999E-2</v>
      </c>
      <c r="G127" s="96">
        <v>4.74941506E-2</v>
      </c>
      <c r="H127" s="96">
        <v>4.9113309999999999E-10</v>
      </c>
      <c r="I127" s="98">
        <v>3.3613445399999997E-2</v>
      </c>
      <c r="J127" s="96">
        <v>2.5014370000000001E-2</v>
      </c>
      <c r="K127" s="96">
        <v>4.5168585499999997E-2</v>
      </c>
      <c r="L127" s="96">
        <v>0.36920822739999998</v>
      </c>
      <c r="M127" s="96">
        <v>0.26974757929999998</v>
      </c>
      <c r="N127" s="96">
        <v>0.505341755</v>
      </c>
      <c r="O127" s="105">
        <v>43</v>
      </c>
      <c r="P127" s="105">
        <v>1225</v>
      </c>
      <c r="Q127" s="106">
        <v>3.7546765500000003E-2</v>
      </c>
      <c r="R127" s="96">
        <v>2.72963622E-2</v>
      </c>
      <c r="S127" s="96">
        <v>5.1646427699999997E-2</v>
      </c>
      <c r="T127" s="96">
        <v>2.2557618E-8</v>
      </c>
      <c r="U127" s="98">
        <v>3.5102040799999998E-2</v>
      </c>
      <c r="V127" s="96">
        <v>2.6033067699999999E-2</v>
      </c>
      <c r="W127" s="96">
        <v>4.7330313999999998E-2</v>
      </c>
      <c r="X127" s="96">
        <v>0.4027134222</v>
      </c>
      <c r="Y127" s="96">
        <v>0.29277119610000002</v>
      </c>
      <c r="Z127" s="96">
        <v>0.55394144830000003</v>
      </c>
      <c r="AA127" s="105">
        <v>49</v>
      </c>
      <c r="AB127" s="105">
        <v>1421</v>
      </c>
      <c r="AC127" s="106">
        <v>3.8427940399999999E-2</v>
      </c>
      <c r="AD127" s="96">
        <v>2.8423560099999998E-2</v>
      </c>
      <c r="AE127" s="96">
        <v>5.1953611699999999E-2</v>
      </c>
      <c r="AF127" s="96">
        <v>2.4741430000000002E-11</v>
      </c>
      <c r="AG127" s="98">
        <v>3.4482758600000003E-2</v>
      </c>
      <c r="AH127" s="96">
        <v>2.6061642400000001E-2</v>
      </c>
      <c r="AI127" s="96">
        <v>4.5624931200000003E-2</v>
      </c>
      <c r="AJ127" s="96">
        <v>0.35807222309999998</v>
      </c>
      <c r="AK127" s="96">
        <v>0.26485123170000002</v>
      </c>
      <c r="AL127" s="96">
        <v>0.48410466559999998</v>
      </c>
      <c r="AM127" s="96">
        <v>0.91515867920000005</v>
      </c>
      <c r="AN127" s="96">
        <v>1.0234687302000001</v>
      </c>
      <c r="AO127" s="96">
        <v>0.66792404959999996</v>
      </c>
      <c r="AP127" s="96">
        <v>1.5682744802999999</v>
      </c>
      <c r="AQ127" s="96">
        <v>0.72262757990000004</v>
      </c>
      <c r="AR127" s="96">
        <v>1.0820472346000001</v>
      </c>
      <c r="AS127" s="96">
        <v>0.70007563689999996</v>
      </c>
      <c r="AT127" s="96">
        <v>1.6724281721000001</v>
      </c>
      <c r="AU127" s="95">
        <v>1</v>
      </c>
      <c r="AV127" s="95">
        <v>2</v>
      </c>
      <c r="AW127" s="95">
        <v>3</v>
      </c>
      <c r="AX127" s="95" t="s">
        <v>28</v>
      </c>
      <c r="AY127" s="95" t="s">
        <v>28</v>
      </c>
      <c r="AZ127" s="95" t="s">
        <v>28</v>
      </c>
      <c r="BA127" s="95" t="s">
        <v>28</v>
      </c>
      <c r="BB127" s="95" t="s">
        <v>28</v>
      </c>
      <c r="BC127" s="107" t="s">
        <v>229</v>
      </c>
      <c r="BD127" s="108">
        <v>8.8000000000000007</v>
      </c>
      <c r="BE127" s="108">
        <v>8.6</v>
      </c>
      <c r="BF127" s="108">
        <v>9.8000000000000007</v>
      </c>
      <c r="BQ127" s="46"/>
    </row>
    <row r="128" spans="1:93" x14ac:dyDescent="0.3">
      <c r="A128" s="9"/>
      <c r="B128" t="s">
        <v>54</v>
      </c>
      <c r="C128" s="95">
        <v>114</v>
      </c>
      <c r="D128" s="105">
        <v>2771</v>
      </c>
      <c r="E128" s="106">
        <v>4.2624946900000002E-2</v>
      </c>
      <c r="F128" s="96">
        <v>3.4454743699999998E-2</v>
      </c>
      <c r="G128" s="96">
        <v>5.2732538400000001E-2</v>
      </c>
      <c r="H128" s="96">
        <v>3.2708080000000001E-13</v>
      </c>
      <c r="I128" s="98">
        <v>4.1140382500000003E-2</v>
      </c>
      <c r="J128" s="96">
        <v>3.42409651E-2</v>
      </c>
      <c r="K128" s="96">
        <v>4.9430004999999999E-2</v>
      </c>
      <c r="L128" s="96">
        <v>0.45353301820000003</v>
      </c>
      <c r="M128" s="96">
        <v>0.36660136939999999</v>
      </c>
      <c r="N128" s="96">
        <v>0.56107864220000003</v>
      </c>
      <c r="O128" s="105">
        <v>94</v>
      </c>
      <c r="P128" s="105">
        <v>2868</v>
      </c>
      <c r="Q128" s="106">
        <v>3.4550035100000001E-2</v>
      </c>
      <c r="R128" s="96">
        <v>2.7467926199999999E-2</v>
      </c>
      <c r="S128" s="96">
        <v>4.3458137799999998E-2</v>
      </c>
      <c r="T128" s="96">
        <v>2.2142899999999999E-17</v>
      </c>
      <c r="U128" s="98">
        <v>3.27754533E-2</v>
      </c>
      <c r="V128" s="96">
        <v>2.677651E-2</v>
      </c>
      <c r="W128" s="96">
        <v>4.0118384999999999E-2</v>
      </c>
      <c r="X128" s="96">
        <v>0.37057154390000002</v>
      </c>
      <c r="Y128" s="96">
        <v>0.2946113313</v>
      </c>
      <c r="Z128" s="96">
        <v>0.46611672570000001</v>
      </c>
      <c r="AA128" s="105">
        <v>137</v>
      </c>
      <c r="AB128" s="105">
        <v>2901</v>
      </c>
      <c r="AC128" s="106">
        <v>5.1826531799999999E-2</v>
      </c>
      <c r="AD128" s="96">
        <v>4.2434697600000001E-2</v>
      </c>
      <c r="AE128" s="96">
        <v>6.3297008200000004E-2</v>
      </c>
      <c r="AF128" s="96">
        <v>9.6359750000000002E-13</v>
      </c>
      <c r="AG128" s="98">
        <v>4.7225094799999999E-2</v>
      </c>
      <c r="AH128" s="96">
        <v>3.9943837199999999E-2</v>
      </c>
      <c r="AI128" s="96">
        <v>5.5833633799999997E-2</v>
      </c>
      <c r="AJ128" s="96">
        <v>0.48292053330000001</v>
      </c>
      <c r="AK128" s="96">
        <v>0.39540725700000001</v>
      </c>
      <c r="AL128" s="96">
        <v>0.58980263359999996</v>
      </c>
      <c r="AM128" s="96">
        <v>5.5631756000000003E-3</v>
      </c>
      <c r="AN128" s="96">
        <v>1.5000428148</v>
      </c>
      <c r="AO128" s="96">
        <v>1.1261845100000001</v>
      </c>
      <c r="AP128" s="96">
        <v>1.9980104735999999</v>
      </c>
      <c r="AQ128" s="96">
        <v>0.16361709099999999</v>
      </c>
      <c r="AR128" s="96">
        <v>0.81055901760000004</v>
      </c>
      <c r="AS128" s="96">
        <v>0.60317676669999998</v>
      </c>
      <c r="AT128" s="96">
        <v>1.0892427515000001</v>
      </c>
      <c r="AU128" s="95">
        <v>1</v>
      </c>
      <c r="AV128" s="95">
        <v>2</v>
      </c>
      <c r="AW128" s="95">
        <v>3</v>
      </c>
      <c r="AX128" s="95" t="s">
        <v>28</v>
      </c>
      <c r="AY128" s="95" t="s">
        <v>228</v>
      </c>
      <c r="AZ128" s="95" t="s">
        <v>28</v>
      </c>
      <c r="BA128" s="95" t="s">
        <v>28</v>
      </c>
      <c r="BB128" s="95" t="s">
        <v>28</v>
      </c>
      <c r="BC128" s="107" t="s">
        <v>437</v>
      </c>
      <c r="BD128" s="108">
        <v>22.8</v>
      </c>
      <c r="BE128" s="108">
        <v>18.8</v>
      </c>
      <c r="BF128" s="108">
        <v>27.4</v>
      </c>
      <c r="BQ128" s="46"/>
    </row>
    <row r="129" spans="1:104" x14ac:dyDescent="0.3">
      <c r="A129" s="9"/>
      <c r="B129" t="s">
        <v>53</v>
      </c>
      <c r="C129" s="95">
        <v>119</v>
      </c>
      <c r="D129" s="105">
        <v>3051</v>
      </c>
      <c r="E129" s="106">
        <v>3.9856663700000003E-2</v>
      </c>
      <c r="F129" s="96">
        <v>3.2327794100000001E-2</v>
      </c>
      <c r="G129" s="96">
        <v>4.9138943300000001E-2</v>
      </c>
      <c r="H129" s="96">
        <v>9.6900209999999998E-16</v>
      </c>
      <c r="I129" s="98">
        <v>3.9003605400000002E-2</v>
      </c>
      <c r="J129" s="96">
        <v>3.2589315299999998E-2</v>
      </c>
      <c r="K129" s="96">
        <v>4.6680368E-2</v>
      </c>
      <c r="L129" s="96">
        <v>0.42407825269999999</v>
      </c>
      <c r="M129" s="96">
        <v>0.34397044700000001</v>
      </c>
      <c r="N129" s="96">
        <v>0.52284248830000002</v>
      </c>
      <c r="O129" s="105">
        <v>113</v>
      </c>
      <c r="P129" s="105">
        <v>3275</v>
      </c>
      <c r="Q129" s="106">
        <v>3.6733098499999998E-2</v>
      </c>
      <c r="R129" s="96">
        <v>2.9656210400000001E-2</v>
      </c>
      <c r="S129" s="96">
        <v>4.5498750800000001E-2</v>
      </c>
      <c r="T129" s="96">
        <v>1.45697E-17</v>
      </c>
      <c r="U129" s="98">
        <v>3.4503816800000003E-2</v>
      </c>
      <c r="V129" s="96">
        <v>2.8694114900000001E-2</v>
      </c>
      <c r="W129" s="96">
        <v>4.1489809900000001E-2</v>
      </c>
      <c r="X129" s="96">
        <v>0.39398631629999997</v>
      </c>
      <c r="Y129" s="96">
        <v>0.31808209929999998</v>
      </c>
      <c r="Z129" s="96">
        <v>0.48800362460000002</v>
      </c>
      <c r="AA129" s="105">
        <v>111</v>
      </c>
      <c r="AB129" s="105">
        <v>2931</v>
      </c>
      <c r="AC129" s="106">
        <v>4.1050555000000002E-2</v>
      </c>
      <c r="AD129" s="96">
        <v>3.3085545500000001E-2</v>
      </c>
      <c r="AE129" s="96">
        <v>5.09330598E-2</v>
      </c>
      <c r="AF129" s="96">
        <v>2.505536E-18</v>
      </c>
      <c r="AG129" s="98">
        <v>3.7871033800000002E-2</v>
      </c>
      <c r="AH129" s="96">
        <v>3.1442327399999997E-2</v>
      </c>
      <c r="AI129" s="96">
        <v>4.5614155199999999E-2</v>
      </c>
      <c r="AJ129" s="96">
        <v>0.38250979239999999</v>
      </c>
      <c r="AK129" s="96">
        <v>0.30829169369999998</v>
      </c>
      <c r="AL129" s="96">
        <v>0.47459514549999998</v>
      </c>
      <c r="AM129" s="96">
        <v>0.44666377489999998</v>
      </c>
      <c r="AN129" s="96">
        <v>1.1175358644</v>
      </c>
      <c r="AO129" s="96">
        <v>0.83938592440000004</v>
      </c>
      <c r="AP129" s="96">
        <v>1.4878572203</v>
      </c>
      <c r="AQ129" s="96">
        <v>0.5694328917</v>
      </c>
      <c r="AR129" s="96">
        <v>0.92163003939999999</v>
      </c>
      <c r="AS129" s="96">
        <v>0.69573671979999996</v>
      </c>
      <c r="AT129" s="96">
        <v>1.220866896</v>
      </c>
      <c r="AU129" s="95">
        <v>1</v>
      </c>
      <c r="AV129" s="95">
        <v>2</v>
      </c>
      <c r="AW129" s="95">
        <v>3</v>
      </c>
      <c r="AX129" s="95" t="s">
        <v>28</v>
      </c>
      <c r="AY129" s="95" t="s">
        <v>28</v>
      </c>
      <c r="AZ129" s="95" t="s">
        <v>28</v>
      </c>
      <c r="BA129" s="95" t="s">
        <v>28</v>
      </c>
      <c r="BB129" s="95" t="s">
        <v>28</v>
      </c>
      <c r="BC129" s="107" t="s">
        <v>229</v>
      </c>
      <c r="BD129" s="108">
        <v>23.8</v>
      </c>
      <c r="BE129" s="108">
        <v>22.6</v>
      </c>
      <c r="BF129" s="108">
        <v>22.2</v>
      </c>
      <c r="BQ129" s="46"/>
    </row>
    <row r="130" spans="1:104" x14ac:dyDescent="0.3">
      <c r="A130" s="9"/>
      <c r="B130" t="s">
        <v>55</v>
      </c>
      <c r="C130" s="95">
        <v>78</v>
      </c>
      <c r="D130" s="105">
        <v>1856</v>
      </c>
      <c r="E130" s="106">
        <v>4.13699685E-2</v>
      </c>
      <c r="F130" s="96">
        <v>3.2314204700000002E-2</v>
      </c>
      <c r="G130" s="96">
        <v>5.2963528199999999E-2</v>
      </c>
      <c r="H130" s="96">
        <v>7.5137799999999995E-11</v>
      </c>
      <c r="I130" s="98">
        <v>4.2025862099999999E-2</v>
      </c>
      <c r="J130" s="96">
        <v>3.36617767E-2</v>
      </c>
      <c r="K130" s="96">
        <v>5.2468207400000001E-2</v>
      </c>
      <c r="L130" s="96">
        <v>0.44017994310000003</v>
      </c>
      <c r="M130" s="96">
        <v>0.34382585510000002</v>
      </c>
      <c r="N130" s="96">
        <v>0.56353639330000005</v>
      </c>
      <c r="O130" s="105">
        <v>69</v>
      </c>
      <c r="P130" s="105">
        <v>2068</v>
      </c>
      <c r="Q130" s="106">
        <v>3.4015098100000002E-2</v>
      </c>
      <c r="R130" s="96">
        <v>2.6227865600000001E-2</v>
      </c>
      <c r="S130" s="96">
        <v>4.4114413200000001E-2</v>
      </c>
      <c r="T130" s="96">
        <v>2.9269060000000003E-14</v>
      </c>
      <c r="U130" s="98">
        <v>3.3365570599999998E-2</v>
      </c>
      <c r="V130" s="96">
        <v>2.63527494E-2</v>
      </c>
      <c r="W130" s="96">
        <v>4.22445979E-2</v>
      </c>
      <c r="X130" s="96">
        <v>0.36483399830000002</v>
      </c>
      <c r="Y130" s="96">
        <v>0.28131087659999998</v>
      </c>
      <c r="Z130" s="96">
        <v>0.47315570540000002</v>
      </c>
      <c r="AA130" s="105">
        <v>71</v>
      </c>
      <c r="AB130" s="105">
        <v>1932</v>
      </c>
      <c r="AC130" s="106">
        <v>3.8712622699999998E-2</v>
      </c>
      <c r="AD130" s="96">
        <v>2.9945166400000001E-2</v>
      </c>
      <c r="AE130" s="96">
        <v>5.0047047099999999E-2</v>
      </c>
      <c r="AF130" s="96">
        <v>7.1262549999999993E-15</v>
      </c>
      <c r="AG130" s="98">
        <v>3.6749482399999998E-2</v>
      </c>
      <c r="AH130" s="96">
        <v>2.9122736999999999E-2</v>
      </c>
      <c r="AI130" s="96">
        <v>4.6373541599999998E-2</v>
      </c>
      <c r="AJ130" s="96">
        <v>0.36072489749999997</v>
      </c>
      <c r="AK130" s="96">
        <v>0.279029586</v>
      </c>
      <c r="AL130" s="96">
        <v>0.46633926370000001</v>
      </c>
      <c r="AM130" s="96">
        <v>0.46992484410000002</v>
      </c>
      <c r="AN130" s="96">
        <v>1.1381011607</v>
      </c>
      <c r="AO130" s="96">
        <v>0.8013042225</v>
      </c>
      <c r="AP130" s="96">
        <v>1.6164575395</v>
      </c>
      <c r="AQ130" s="96">
        <v>0.26411773529999999</v>
      </c>
      <c r="AR130" s="96">
        <v>0.8222171626</v>
      </c>
      <c r="AS130" s="96">
        <v>0.58314640149999997</v>
      </c>
      <c r="AT130" s="96">
        <v>1.1592990381999999</v>
      </c>
      <c r="AU130" s="95">
        <v>1</v>
      </c>
      <c r="AV130" s="95">
        <v>2</v>
      </c>
      <c r="AW130" s="95">
        <v>3</v>
      </c>
      <c r="AX130" s="95" t="s">
        <v>28</v>
      </c>
      <c r="AY130" s="95" t="s">
        <v>28</v>
      </c>
      <c r="AZ130" s="95" t="s">
        <v>28</v>
      </c>
      <c r="BA130" s="95" t="s">
        <v>28</v>
      </c>
      <c r="BB130" s="95" t="s">
        <v>28</v>
      </c>
      <c r="BC130" s="107" t="s">
        <v>229</v>
      </c>
      <c r="BD130" s="108">
        <v>15.6</v>
      </c>
      <c r="BE130" s="108">
        <v>13.8</v>
      </c>
      <c r="BF130" s="108">
        <v>14.2</v>
      </c>
    </row>
    <row r="131" spans="1:104" x14ac:dyDescent="0.3">
      <c r="A131" s="9"/>
      <c r="B131" t="s">
        <v>59</v>
      </c>
      <c r="C131" s="95">
        <v>128</v>
      </c>
      <c r="D131" s="105">
        <v>3350</v>
      </c>
      <c r="E131" s="106">
        <v>3.8176879599999998E-2</v>
      </c>
      <c r="F131" s="96">
        <v>3.1156278700000001E-2</v>
      </c>
      <c r="G131" s="96">
        <v>4.6779467800000002E-2</v>
      </c>
      <c r="H131" s="96">
        <v>3.6570299999999999E-18</v>
      </c>
      <c r="I131" s="98">
        <v>3.8208955199999999E-2</v>
      </c>
      <c r="J131" s="96">
        <v>3.2131342E-2</v>
      </c>
      <c r="K131" s="96">
        <v>4.5436143300000002E-2</v>
      </c>
      <c r="L131" s="96">
        <v>0.40620520830000001</v>
      </c>
      <c r="M131" s="96">
        <v>0.33150542430000002</v>
      </c>
      <c r="N131" s="96">
        <v>0.49773747029999998</v>
      </c>
      <c r="O131" s="105">
        <v>140</v>
      </c>
      <c r="P131" s="105">
        <v>3810</v>
      </c>
      <c r="Q131" s="106">
        <v>3.8456193600000001E-2</v>
      </c>
      <c r="R131" s="96">
        <v>3.1579396900000001E-2</v>
      </c>
      <c r="S131" s="96">
        <v>4.6830496200000002E-2</v>
      </c>
      <c r="T131" s="96">
        <v>1.2492820000000001E-18</v>
      </c>
      <c r="U131" s="98">
        <v>3.6745406799999998E-2</v>
      </c>
      <c r="V131" s="96">
        <v>3.1136041600000001E-2</v>
      </c>
      <c r="W131" s="96">
        <v>4.3365336499999997E-2</v>
      </c>
      <c r="X131" s="96">
        <v>0.41246762879999999</v>
      </c>
      <c r="Y131" s="96">
        <v>0.33870952230000001</v>
      </c>
      <c r="Z131" s="96">
        <v>0.50228745760000004</v>
      </c>
      <c r="AA131" s="105">
        <v>185</v>
      </c>
      <c r="AB131" s="105">
        <v>4172</v>
      </c>
      <c r="AC131" s="106">
        <v>4.8889443300000002E-2</v>
      </c>
      <c r="AD131" s="96">
        <v>4.08230973E-2</v>
      </c>
      <c r="AE131" s="96">
        <v>5.8549640399999998E-2</v>
      </c>
      <c r="AF131" s="96">
        <v>1.271169E-17</v>
      </c>
      <c r="AG131" s="98">
        <v>4.4343240700000001E-2</v>
      </c>
      <c r="AH131" s="96">
        <v>3.8392451700000003E-2</v>
      </c>
      <c r="AI131" s="96">
        <v>5.1216395499999998E-2</v>
      </c>
      <c r="AJ131" s="96">
        <v>0.45555269120000003</v>
      </c>
      <c r="AK131" s="96">
        <v>0.38039033760000002</v>
      </c>
      <c r="AL131" s="96">
        <v>0.54556657720000001</v>
      </c>
      <c r="AM131" s="96">
        <v>5.6636035799999998E-2</v>
      </c>
      <c r="AN131" s="96">
        <v>1.2713021951000001</v>
      </c>
      <c r="AO131" s="96">
        <v>0.99324086450000004</v>
      </c>
      <c r="AP131" s="96">
        <v>1.6272077891000001</v>
      </c>
      <c r="AQ131" s="96">
        <v>0.95680687529999997</v>
      </c>
      <c r="AR131" s="96">
        <v>1.0073163137000001</v>
      </c>
      <c r="AS131" s="96">
        <v>0.77374941919999995</v>
      </c>
      <c r="AT131" s="96">
        <v>1.3113885848</v>
      </c>
      <c r="AU131" s="95">
        <v>1</v>
      </c>
      <c r="AV131" s="95">
        <v>2</v>
      </c>
      <c r="AW131" s="95">
        <v>3</v>
      </c>
      <c r="AX131" s="95" t="s">
        <v>28</v>
      </c>
      <c r="AY131" s="95" t="s">
        <v>28</v>
      </c>
      <c r="AZ131" s="95" t="s">
        <v>28</v>
      </c>
      <c r="BA131" s="95" t="s">
        <v>28</v>
      </c>
      <c r="BB131" s="95" t="s">
        <v>28</v>
      </c>
      <c r="BC131" s="107" t="s">
        <v>229</v>
      </c>
      <c r="BD131" s="108">
        <v>25.6</v>
      </c>
      <c r="BE131" s="108">
        <v>28</v>
      </c>
      <c r="BF131" s="108">
        <v>37</v>
      </c>
      <c r="BQ131" s="46"/>
    </row>
    <row r="132" spans="1:104" x14ac:dyDescent="0.3">
      <c r="A132" s="9"/>
      <c r="B132" t="s">
        <v>56</v>
      </c>
      <c r="C132" s="95">
        <v>104</v>
      </c>
      <c r="D132" s="105">
        <v>2592</v>
      </c>
      <c r="E132" s="106">
        <v>4.1046381399999998E-2</v>
      </c>
      <c r="F132" s="96">
        <v>3.29414559E-2</v>
      </c>
      <c r="G132" s="96">
        <v>5.1145445099999999E-2</v>
      </c>
      <c r="H132" s="96">
        <v>1.5669000000000001E-13</v>
      </c>
      <c r="I132" s="98">
        <v>4.0123456799999999E-2</v>
      </c>
      <c r="J132" s="96">
        <v>3.3107864100000002E-2</v>
      </c>
      <c r="K132" s="96">
        <v>4.8625661299999998E-2</v>
      </c>
      <c r="L132" s="96">
        <v>0.43673694909999999</v>
      </c>
      <c r="M132" s="96">
        <v>0.35049986059999999</v>
      </c>
      <c r="N132" s="96">
        <v>0.54419183609999999</v>
      </c>
      <c r="O132" s="105">
        <v>78</v>
      </c>
      <c r="P132" s="105">
        <v>2561</v>
      </c>
      <c r="Q132" s="106">
        <v>3.2854347899999997E-2</v>
      </c>
      <c r="R132" s="96">
        <v>2.56516057E-2</v>
      </c>
      <c r="S132" s="96">
        <v>4.2079555800000001E-2</v>
      </c>
      <c r="T132" s="96">
        <v>1.4498409999999999E-16</v>
      </c>
      <c r="U132" s="98">
        <v>3.04568528E-2</v>
      </c>
      <c r="V132" s="96">
        <v>2.4395258699999998E-2</v>
      </c>
      <c r="W132" s="96">
        <v>3.8024597E-2</v>
      </c>
      <c r="X132" s="96">
        <v>0.35238419850000002</v>
      </c>
      <c r="Y132" s="96">
        <v>0.27513011520000002</v>
      </c>
      <c r="Z132" s="96">
        <v>0.45133053969999998</v>
      </c>
      <c r="AA132" s="105">
        <v>92</v>
      </c>
      <c r="AB132" s="105">
        <v>2401</v>
      </c>
      <c r="AC132" s="106">
        <v>4.2215916700000002E-2</v>
      </c>
      <c r="AD132" s="96">
        <v>3.3486274099999998E-2</v>
      </c>
      <c r="AE132" s="96">
        <v>5.3221317499999997E-2</v>
      </c>
      <c r="AF132" s="96">
        <v>2.9341520000000002E-15</v>
      </c>
      <c r="AG132" s="98">
        <v>3.8317367800000002E-2</v>
      </c>
      <c r="AH132" s="96">
        <v>3.1235737999999999E-2</v>
      </c>
      <c r="AI132" s="96">
        <v>4.7004513599999999E-2</v>
      </c>
      <c r="AJ132" s="96">
        <v>0.3933686528</v>
      </c>
      <c r="AK132" s="96">
        <v>0.31202568949999998</v>
      </c>
      <c r="AL132" s="96">
        <v>0.49591717029999999</v>
      </c>
      <c r="AM132" s="96">
        <v>0.1284575305</v>
      </c>
      <c r="AN132" s="96">
        <v>1.2849415506999999</v>
      </c>
      <c r="AO132" s="96">
        <v>0.93004369149999999</v>
      </c>
      <c r="AP132" s="96">
        <v>1.775265833</v>
      </c>
      <c r="AQ132" s="96">
        <v>0.1656433222</v>
      </c>
      <c r="AR132" s="96">
        <v>0.80042007940000004</v>
      </c>
      <c r="AS132" s="96">
        <v>0.58429462700000001</v>
      </c>
      <c r="AT132" s="96">
        <v>1.096488439</v>
      </c>
      <c r="AU132" s="95">
        <v>1</v>
      </c>
      <c r="AV132" s="95">
        <v>2</v>
      </c>
      <c r="AW132" s="95">
        <v>3</v>
      </c>
      <c r="AX132" s="95" t="s">
        <v>28</v>
      </c>
      <c r="AY132" s="95" t="s">
        <v>28</v>
      </c>
      <c r="AZ132" s="95" t="s">
        <v>28</v>
      </c>
      <c r="BA132" s="95" t="s">
        <v>28</v>
      </c>
      <c r="BB132" s="95" t="s">
        <v>28</v>
      </c>
      <c r="BC132" s="107" t="s">
        <v>229</v>
      </c>
      <c r="BD132" s="108">
        <v>20.8</v>
      </c>
      <c r="BE132" s="108">
        <v>15.6</v>
      </c>
      <c r="BF132" s="108">
        <v>18.399999999999999</v>
      </c>
      <c r="BQ132" s="46"/>
      <c r="CC132" s="4"/>
    </row>
    <row r="133" spans="1:104" x14ac:dyDescent="0.3">
      <c r="A133" s="9"/>
      <c r="B133" t="s">
        <v>57</v>
      </c>
      <c r="C133" s="95">
        <v>233</v>
      </c>
      <c r="D133" s="105">
        <v>4828</v>
      </c>
      <c r="E133" s="106">
        <v>4.5498699099999998E-2</v>
      </c>
      <c r="F133" s="96">
        <v>3.8544779000000001E-2</v>
      </c>
      <c r="G133" s="96">
        <v>5.3707186099999998E-2</v>
      </c>
      <c r="H133" s="96">
        <v>1.013619E-17</v>
      </c>
      <c r="I133" s="98">
        <v>4.8260149099999997E-2</v>
      </c>
      <c r="J133" s="96">
        <v>4.2444809899999998E-2</v>
      </c>
      <c r="K133" s="96">
        <v>5.4872244700000003E-2</v>
      </c>
      <c r="L133" s="96">
        <v>0.48410998319999998</v>
      </c>
      <c r="M133" s="96">
        <v>0.41011968900000001</v>
      </c>
      <c r="N133" s="96">
        <v>0.57144897490000002</v>
      </c>
      <c r="O133" s="105">
        <v>209</v>
      </c>
      <c r="P133" s="105">
        <v>4938</v>
      </c>
      <c r="Q133" s="106">
        <v>4.2330769999999997E-2</v>
      </c>
      <c r="R133" s="96">
        <v>3.5654191199999997E-2</v>
      </c>
      <c r="S133" s="96">
        <v>5.0257600299999997E-2</v>
      </c>
      <c r="T133" s="96">
        <v>1.9488180000000001E-19</v>
      </c>
      <c r="U133" s="98">
        <v>4.2324827900000001E-2</v>
      </c>
      <c r="V133" s="96">
        <v>3.6958672099999999E-2</v>
      </c>
      <c r="W133" s="96">
        <v>4.8470114100000003E-2</v>
      </c>
      <c r="X133" s="96">
        <v>0.45402497479999998</v>
      </c>
      <c r="Y133" s="96">
        <v>0.38241433470000002</v>
      </c>
      <c r="Z133" s="96">
        <v>0.53904537320000001</v>
      </c>
      <c r="AA133" s="105">
        <v>293</v>
      </c>
      <c r="AB133" s="105">
        <v>4797</v>
      </c>
      <c r="AC133" s="106">
        <v>6.4526434699999996E-2</v>
      </c>
      <c r="AD133" s="96">
        <v>5.5208964700000002E-2</v>
      </c>
      <c r="AE133" s="96">
        <v>7.5416389299999997E-2</v>
      </c>
      <c r="AF133" s="96">
        <v>1.6193199999999999E-10</v>
      </c>
      <c r="AG133" s="98">
        <v>6.1079841599999997E-2</v>
      </c>
      <c r="AH133" s="96">
        <v>5.44716056E-2</v>
      </c>
      <c r="AI133" s="96">
        <v>6.8489757299999995E-2</v>
      </c>
      <c r="AJ133" s="96">
        <v>0.60125845119999999</v>
      </c>
      <c r="AK133" s="96">
        <v>0.51443810219999997</v>
      </c>
      <c r="AL133" s="96">
        <v>0.70273123930000003</v>
      </c>
      <c r="AM133" s="96">
        <v>7.3725699999999998E-5</v>
      </c>
      <c r="AN133" s="96">
        <v>1.524338789</v>
      </c>
      <c r="AO133" s="96">
        <v>1.2375333690999999</v>
      </c>
      <c r="AP133" s="96">
        <v>1.8776130016000001</v>
      </c>
      <c r="AQ133" s="96">
        <v>0.51182624830000001</v>
      </c>
      <c r="AR133" s="96">
        <v>0.93037319490000003</v>
      </c>
      <c r="AS133" s="96">
        <v>0.74991533830000001</v>
      </c>
      <c r="AT133" s="96">
        <v>1.1542560041000001</v>
      </c>
      <c r="AU133" s="95">
        <v>1</v>
      </c>
      <c r="AV133" s="95">
        <v>2</v>
      </c>
      <c r="AW133" s="95">
        <v>3</v>
      </c>
      <c r="AX133" s="95" t="s">
        <v>28</v>
      </c>
      <c r="AY133" s="95" t="s">
        <v>228</v>
      </c>
      <c r="AZ133" s="95" t="s">
        <v>28</v>
      </c>
      <c r="BA133" s="95" t="s">
        <v>28</v>
      </c>
      <c r="BB133" s="95" t="s">
        <v>28</v>
      </c>
      <c r="BC133" s="107" t="s">
        <v>437</v>
      </c>
      <c r="BD133" s="108">
        <v>46.6</v>
      </c>
      <c r="BE133" s="108">
        <v>41.8</v>
      </c>
      <c r="BF133" s="108">
        <v>58.6</v>
      </c>
    </row>
    <row r="134" spans="1:104" x14ac:dyDescent="0.3">
      <c r="A134" s="9"/>
      <c r="B134" t="s">
        <v>60</v>
      </c>
      <c r="C134" s="95">
        <v>184</v>
      </c>
      <c r="D134" s="105">
        <v>2041</v>
      </c>
      <c r="E134" s="106">
        <v>7.99537367E-2</v>
      </c>
      <c r="F134" s="96">
        <v>6.6920022400000001E-2</v>
      </c>
      <c r="G134" s="96">
        <v>9.5525969399999994E-2</v>
      </c>
      <c r="H134" s="96">
        <v>7.4953243099999997E-2</v>
      </c>
      <c r="I134" s="98">
        <v>9.0151886299999998E-2</v>
      </c>
      <c r="J134" s="96">
        <v>7.8023137100000001E-2</v>
      </c>
      <c r="K134" s="96">
        <v>0.1041660578</v>
      </c>
      <c r="L134" s="96">
        <v>0.85071448019999996</v>
      </c>
      <c r="M134" s="96">
        <v>0.71203466429999995</v>
      </c>
      <c r="N134" s="96">
        <v>1.0164043453</v>
      </c>
      <c r="O134" s="105">
        <v>153</v>
      </c>
      <c r="P134" s="105">
        <v>2009</v>
      </c>
      <c r="Q134" s="106">
        <v>7.34795367E-2</v>
      </c>
      <c r="R134" s="96">
        <v>6.0812142600000001E-2</v>
      </c>
      <c r="S134" s="96">
        <v>8.8785595800000006E-2</v>
      </c>
      <c r="T134" s="96">
        <v>1.3647528500000001E-2</v>
      </c>
      <c r="U134" s="98">
        <v>7.6157292200000004E-2</v>
      </c>
      <c r="V134" s="96">
        <v>6.4997391500000001E-2</v>
      </c>
      <c r="W134" s="96">
        <v>8.9233321800000001E-2</v>
      </c>
      <c r="X134" s="96">
        <v>0.78811570809999998</v>
      </c>
      <c r="Y134" s="96">
        <v>0.65224968729999999</v>
      </c>
      <c r="Z134" s="96">
        <v>0.95228312329999998</v>
      </c>
      <c r="AA134" s="105">
        <v>189</v>
      </c>
      <c r="AB134" s="105">
        <v>1985</v>
      </c>
      <c r="AC134" s="106">
        <v>9.6392580699999994E-2</v>
      </c>
      <c r="AD134" s="96">
        <v>8.0913705200000005E-2</v>
      </c>
      <c r="AE134" s="96">
        <v>0.11483258120000001</v>
      </c>
      <c r="AF134" s="96">
        <v>0.2292571538</v>
      </c>
      <c r="AG134" s="98">
        <v>9.5214105800000004E-2</v>
      </c>
      <c r="AH134" s="96">
        <v>8.2563004999999995E-2</v>
      </c>
      <c r="AI134" s="96">
        <v>0.10980373039999999</v>
      </c>
      <c r="AJ134" s="96">
        <v>0.89818775910000004</v>
      </c>
      <c r="AK134" s="96">
        <v>0.75395532489999995</v>
      </c>
      <c r="AL134" s="96">
        <v>1.0700120072999999</v>
      </c>
      <c r="AM134" s="96">
        <v>2.4812621999999999E-2</v>
      </c>
      <c r="AN134" s="96">
        <v>1.3118289132000001</v>
      </c>
      <c r="AO134" s="96">
        <v>1.0349860683000001</v>
      </c>
      <c r="AP134" s="96">
        <v>1.6627229583000001</v>
      </c>
      <c r="AQ134" s="96">
        <v>0.48836466119999999</v>
      </c>
      <c r="AR134" s="96">
        <v>0.91902567300000004</v>
      </c>
      <c r="AS134" s="96">
        <v>0.72376338630000003</v>
      </c>
      <c r="AT134" s="96">
        <v>1.1669672763000001</v>
      </c>
      <c r="AU134" s="95" t="s">
        <v>28</v>
      </c>
      <c r="AV134" s="95" t="s">
        <v>28</v>
      </c>
      <c r="AW134" s="95" t="s">
        <v>28</v>
      </c>
      <c r="AX134" s="95" t="s">
        <v>28</v>
      </c>
      <c r="AY134" s="95" t="s">
        <v>228</v>
      </c>
      <c r="AZ134" s="95" t="s">
        <v>28</v>
      </c>
      <c r="BA134" s="95" t="s">
        <v>28</v>
      </c>
      <c r="BB134" s="95" t="s">
        <v>28</v>
      </c>
      <c r="BC134" s="107" t="s">
        <v>265</v>
      </c>
      <c r="BD134" s="108">
        <v>36.799999999999997</v>
      </c>
      <c r="BE134" s="108">
        <v>30.6</v>
      </c>
      <c r="BF134" s="108">
        <v>37.799999999999997</v>
      </c>
    </row>
    <row r="135" spans="1:104" x14ac:dyDescent="0.3">
      <c r="A135" s="9"/>
      <c r="B135" t="s">
        <v>58</v>
      </c>
      <c r="C135" s="95">
        <v>93</v>
      </c>
      <c r="D135" s="105">
        <v>2503</v>
      </c>
      <c r="E135" s="106">
        <v>3.6615200899999999E-2</v>
      </c>
      <c r="F135" s="96">
        <v>2.9121859199999999E-2</v>
      </c>
      <c r="G135" s="96">
        <v>4.6036653499999997E-2</v>
      </c>
      <c r="H135" s="96">
        <v>7.0897070000000003E-16</v>
      </c>
      <c r="I135" s="98">
        <v>3.7155413499999998E-2</v>
      </c>
      <c r="J135" s="96">
        <v>3.0321913900000001E-2</v>
      </c>
      <c r="K135" s="96">
        <v>4.5528945000000001E-2</v>
      </c>
      <c r="L135" s="96">
        <v>0.38958881610000001</v>
      </c>
      <c r="M135" s="96">
        <v>0.30985902980000002</v>
      </c>
      <c r="N135" s="96">
        <v>0.48983386330000001</v>
      </c>
      <c r="O135" s="105">
        <v>94</v>
      </c>
      <c r="P135" s="105">
        <v>2688</v>
      </c>
      <c r="Q135" s="106">
        <v>3.5671105699999997E-2</v>
      </c>
      <c r="R135" s="96">
        <v>2.8371288000000001E-2</v>
      </c>
      <c r="S135" s="96">
        <v>4.4849136999999997E-2</v>
      </c>
      <c r="T135" s="96">
        <v>1.961646E-16</v>
      </c>
      <c r="U135" s="98">
        <v>3.4970238100000002E-2</v>
      </c>
      <c r="V135" s="96">
        <v>2.8569579800000001E-2</v>
      </c>
      <c r="W135" s="96">
        <v>4.2804884000000001E-2</v>
      </c>
      <c r="X135" s="96">
        <v>0.3825957539</v>
      </c>
      <c r="Y135" s="96">
        <v>0.30430047220000001</v>
      </c>
      <c r="Z135" s="96">
        <v>0.48103609510000001</v>
      </c>
      <c r="AA135" s="105">
        <v>139</v>
      </c>
      <c r="AB135" s="105">
        <v>2500</v>
      </c>
      <c r="AC135" s="106">
        <v>5.9446265099999999E-2</v>
      </c>
      <c r="AD135" s="96">
        <v>4.87807798E-2</v>
      </c>
      <c r="AE135" s="96">
        <v>7.2443664199999994E-2</v>
      </c>
      <c r="AF135" s="96">
        <v>4.7602594000000001E-9</v>
      </c>
      <c r="AG135" s="98">
        <v>5.5599999999999997E-2</v>
      </c>
      <c r="AH135" s="96">
        <v>4.7084375999999997E-2</v>
      </c>
      <c r="AI135" s="96">
        <v>6.5655749599999993E-2</v>
      </c>
      <c r="AJ135" s="96">
        <v>0.55392134130000004</v>
      </c>
      <c r="AK135" s="96">
        <v>0.45454016219999999</v>
      </c>
      <c r="AL135" s="96">
        <v>0.67503133469999999</v>
      </c>
      <c r="AM135" s="96">
        <v>4.405988E-4</v>
      </c>
      <c r="AN135" s="96">
        <v>1.6665103001999999</v>
      </c>
      <c r="AO135" s="96">
        <v>1.2534583934000001</v>
      </c>
      <c r="AP135" s="96">
        <v>2.2156751235000001</v>
      </c>
      <c r="AQ135" s="96">
        <v>0.86759223139999997</v>
      </c>
      <c r="AR135" s="96">
        <v>0.97421575729999998</v>
      </c>
      <c r="AS135" s="96">
        <v>0.71661013539999996</v>
      </c>
      <c r="AT135" s="96">
        <v>1.3244249487999999</v>
      </c>
      <c r="AU135" s="95">
        <v>1</v>
      </c>
      <c r="AV135" s="95">
        <v>2</v>
      </c>
      <c r="AW135" s="95">
        <v>3</v>
      </c>
      <c r="AX135" s="95" t="s">
        <v>28</v>
      </c>
      <c r="AY135" s="95" t="s">
        <v>228</v>
      </c>
      <c r="AZ135" s="95" t="s">
        <v>28</v>
      </c>
      <c r="BA135" s="95" t="s">
        <v>28</v>
      </c>
      <c r="BB135" s="95" t="s">
        <v>28</v>
      </c>
      <c r="BC135" s="107" t="s">
        <v>437</v>
      </c>
      <c r="BD135" s="108">
        <v>18.600000000000001</v>
      </c>
      <c r="BE135" s="108">
        <v>18.8</v>
      </c>
      <c r="BF135" s="108">
        <v>27.8</v>
      </c>
    </row>
    <row r="136" spans="1:104" x14ac:dyDescent="0.3">
      <c r="A136" s="9"/>
      <c r="B136" t="s">
        <v>61</v>
      </c>
      <c r="C136" s="95">
        <v>527</v>
      </c>
      <c r="D136" s="105">
        <v>4774</v>
      </c>
      <c r="E136" s="106">
        <v>9.5952239999999994E-2</v>
      </c>
      <c r="F136" s="96">
        <v>8.3983272900000003E-2</v>
      </c>
      <c r="G136" s="96">
        <v>0.1096269775</v>
      </c>
      <c r="H136" s="96">
        <v>0.76047125569999996</v>
      </c>
      <c r="I136" s="98">
        <v>0.1103896104</v>
      </c>
      <c r="J136" s="96">
        <v>0.1013559571</v>
      </c>
      <c r="K136" s="96">
        <v>0.1202284151</v>
      </c>
      <c r="L136" s="96">
        <v>1.0209399007</v>
      </c>
      <c r="M136" s="96">
        <v>0.89358908420000005</v>
      </c>
      <c r="N136" s="96">
        <v>1.1664402568000001</v>
      </c>
      <c r="O136" s="105">
        <v>461</v>
      </c>
      <c r="P136" s="105">
        <v>4513</v>
      </c>
      <c r="Q136" s="106">
        <v>9.3803602099999994E-2</v>
      </c>
      <c r="R136" s="96">
        <v>8.1796333900000004E-2</v>
      </c>
      <c r="S136" s="96">
        <v>0.1075734736</v>
      </c>
      <c r="T136" s="96">
        <v>0.93060325779999997</v>
      </c>
      <c r="U136" s="98">
        <v>0.1021493463</v>
      </c>
      <c r="V136" s="96">
        <v>9.3237621000000007E-2</v>
      </c>
      <c r="W136" s="96">
        <v>0.11191286139999999</v>
      </c>
      <c r="X136" s="96">
        <v>1.0061044973</v>
      </c>
      <c r="Y136" s="96">
        <v>0.87731875520000002</v>
      </c>
      <c r="Z136" s="96">
        <v>1.1537953035999999</v>
      </c>
      <c r="AA136" s="105">
        <v>458</v>
      </c>
      <c r="AB136" s="105">
        <v>3661</v>
      </c>
      <c r="AC136" s="106">
        <v>0.1202097646</v>
      </c>
      <c r="AD136" s="96">
        <v>0.1049055414</v>
      </c>
      <c r="AE136" s="96">
        <v>0.1377466557</v>
      </c>
      <c r="AF136" s="96">
        <v>0.1025527156</v>
      </c>
      <c r="AG136" s="98">
        <v>0.12510243099999999</v>
      </c>
      <c r="AH136" s="96">
        <v>0.1141541522</v>
      </c>
      <c r="AI136" s="96">
        <v>0.1371007357</v>
      </c>
      <c r="AJ136" s="96">
        <v>1.1201166961</v>
      </c>
      <c r="AK136" s="96">
        <v>0.97751167660000005</v>
      </c>
      <c r="AL136" s="96">
        <v>1.2835257552999999</v>
      </c>
      <c r="AM136" s="96">
        <v>3.1287518999999998E-3</v>
      </c>
      <c r="AN136" s="96">
        <v>1.2815047808</v>
      </c>
      <c r="AO136" s="96">
        <v>1.0870954428999999</v>
      </c>
      <c r="AP136" s="96">
        <v>1.5106810665999999</v>
      </c>
      <c r="AQ136" s="96">
        <v>0.78352653530000005</v>
      </c>
      <c r="AR136" s="96">
        <v>0.9776072146</v>
      </c>
      <c r="AS136" s="96">
        <v>0.83175386220000003</v>
      </c>
      <c r="AT136" s="96">
        <v>1.149036884</v>
      </c>
      <c r="AU136" s="95" t="s">
        <v>28</v>
      </c>
      <c r="AV136" s="95" t="s">
        <v>28</v>
      </c>
      <c r="AW136" s="95" t="s">
        <v>28</v>
      </c>
      <c r="AX136" s="95" t="s">
        <v>28</v>
      </c>
      <c r="AY136" s="95" t="s">
        <v>228</v>
      </c>
      <c r="AZ136" s="95" t="s">
        <v>28</v>
      </c>
      <c r="BA136" s="95" t="s">
        <v>28</v>
      </c>
      <c r="BB136" s="95" t="s">
        <v>28</v>
      </c>
      <c r="BC136" s="107" t="s">
        <v>265</v>
      </c>
      <c r="BD136" s="108">
        <v>105.4</v>
      </c>
      <c r="BE136" s="108">
        <v>92.2</v>
      </c>
      <c r="BF136" s="108">
        <v>91.6</v>
      </c>
    </row>
    <row r="137" spans="1:104" x14ac:dyDescent="0.3">
      <c r="A137" s="9"/>
      <c r="B137" t="s">
        <v>62</v>
      </c>
      <c r="C137" s="95">
        <v>506</v>
      </c>
      <c r="D137" s="105">
        <v>3384</v>
      </c>
      <c r="E137" s="106">
        <v>0.120684783</v>
      </c>
      <c r="F137" s="96">
        <v>0.1053409691</v>
      </c>
      <c r="G137" s="96">
        <v>0.13826355479999999</v>
      </c>
      <c r="H137" s="96">
        <v>3.131044E-4</v>
      </c>
      <c r="I137" s="98">
        <v>0.14952718679999999</v>
      </c>
      <c r="J137" s="96">
        <v>0.1370501888</v>
      </c>
      <c r="K137" s="96">
        <v>0.16314008590000001</v>
      </c>
      <c r="L137" s="96">
        <v>1.2840962375</v>
      </c>
      <c r="M137" s="96">
        <v>1.1208367677</v>
      </c>
      <c r="N137" s="96">
        <v>1.4711358466</v>
      </c>
      <c r="O137" s="105">
        <v>479</v>
      </c>
      <c r="P137" s="105">
        <v>3489</v>
      </c>
      <c r="Q137" s="106">
        <v>0.1205923107</v>
      </c>
      <c r="R137" s="96">
        <v>0.10521998909999999</v>
      </c>
      <c r="S137" s="96">
        <v>0.1382104821</v>
      </c>
      <c r="T137" s="96">
        <v>2.1713120000000001E-4</v>
      </c>
      <c r="U137" s="98">
        <v>0.1372886214</v>
      </c>
      <c r="V137" s="96">
        <v>0.1255284461</v>
      </c>
      <c r="W137" s="96">
        <v>0.1501505527</v>
      </c>
      <c r="X137" s="96">
        <v>1.2934307794</v>
      </c>
      <c r="Y137" s="96">
        <v>1.128552655</v>
      </c>
      <c r="Z137" s="96">
        <v>1.4823970983999999</v>
      </c>
      <c r="AA137" s="105">
        <v>416</v>
      </c>
      <c r="AB137" s="105">
        <v>2815</v>
      </c>
      <c r="AC137" s="106">
        <v>0.13597001349999999</v>
      </c>
      <c r="AD137" s="96">
        <v>0.11828337360000001</v>
      </c>
      <c r="AE137" s="96">
        <v>0.15630129579999999</v>
      </c>
      <c r="AF137" s="96">
        <v>8.7418589999999996E-4</v>
      </c>
      <c r="AG137" s="98">
        <v>0.14777975130000001</v>
      </c>
      <c r="AH137" s="96">
        <v>0.13423981409999999</v>
      </c>
      <c r="AI137" s="96">
        <v>0.16268537799999999</v>
      </c>
      <c r="AJ137" s="96">
        <v>1.2669709723</v>
      </c>
      <c r="AK137" s="96">
        <v>1.1021665513000001</v>
      </c>
      <c r="AL137" s="96">
        <v>1.456418218</v>
      </c>
      <c r="AM137" s="96">
        <v>0.15820500239999999</v>
      </c>
      <c r="AN137" s="96">
        <v>1.1275181031999999</v>
      </c>
      <c r="AO137" s="96">
        <v>0.95439400649999995</v>
      </c>
      <c r="AP137" s="96">
        <v>1.3320463712999999</v>
      </c>
      <c r="AQ137" s="96">
        <v>0.99266188190000004</v>
      </c>
      <c r="AR137" s="96">
        <v>0.99923377030000005</v>
      </c>
      <c r="AS137" s="96">
        <v>0.84864197019999998</v>
      </c>
      <c r="AT137" s="96">
        <v>1.1765481354</v>
      </c>
      <c r="AU137" s="95">
        <v>1</v>
      </c>
      <c r="AV137" s="95">
        <v>2</v>
      </c>
      <c r="AW137" s="95">
        <v>3</v>
      </c>
      <c r="AX137" s="95" t="s">
        <v>28</v>
      </c>
      <c r="AY137" s="95" t="s">
        <v>28</v>
      </c>
      <c r="AZ137" s="95" t="s">
        <v>28</v>
      </c>
      <c r="BA137" s="95" t="s">
        <v>28</v>
      </c>
      <c r="BB137" s="95" t="s">
        <v>28</v>
      </c>
      <c r="BC137" s="107" t="s">
        <v>229</v>
      </c>
      <c r="BD137" s="108">
        <v>101.2</v>
      </c>
      <c r="BE137" s="108">
        <v>95.8</v>
      </c>
      <c r="BF137" s="108">
        <v>83.2</v>
      </c>
      <c r="CO137" s="4"/>
    </row>
    <row r="138" spans="1:104" x14ac:dyDescent="0.3">
      <c r="A138" s="9"/>
      <c r="B138" t="s">
        <v>168</v>
      </c>
      <c r="C138" s="95">
        <v>2297</v>
      </c>
      <c r="D138" s="105">
        <v>35769</v>
      </c>
      <c r="E138" s="106">
        <v>4.9748114500000003E-2</v>
      </c>
      <c r="F138" s="96">
        <v>4.5370224399999999E-2</v>
      </c>
      <c r="G138" s="96">
        <v>5.4548438499999997E-2</v>
      </c>
      <c r="H138" s="96">
        <v>9.6575130000000004E-42</v>
      </c>
      <c r="I138" s="98">
        <v>6.4217618599999998E-2</v>
      </c>
      <c r="J138" s="96">
        <v>6.1644428500000001E-2</v>
      </c>
      <c r="K138" s="96">
        <v>6.6898219999999994E-2</v>
      </c>
      <c r="L138" s="96">
        <v>0.52932412039999999</v>
      </c>
      <c r="M138" s="96">
        <v>0.48274300199999998</v>
      </c>
      <c r="N138" s="96">
        <v>0.58039997129999998</v>
      </c>
      <c r="O138" s="105">
        <v>2091</v>
      </c>
      <c r="P138" s="105">
        <v>37488</v>
      </c>
      <c r="Q138" s="106">
        <v>4.6439745900000003E-2</v>
      </c>
      <c r="R138" s="96">
        <v>4.2298074999999997E-2</v>
      </c>
      <c r="S138" s="96">
        <v>5.0986953799999998E-2</v>
      </c>
      <c r="T138" s="96">
        <v>1.9958019999999999E-48</v>
      </c>
      <c r="U138" s="98">
        <v>5.5777848900000003E-2</v>
      </c>
      <c r="V138" s="96">
        <v>5.3437617799999997E-2</v>
      </c>
      <c r="W138" s="96">
        <v>5.8220567399999999E-2</v>
      </c>
      <c r="X138" s="96">
        <v>0.49809640710000003</v>
      </c>
      <c r="Y138" s="96">
        <v>0.45367429980000001</v>
      </c>
      <c r="Z138" s="96">
        <v>0.54686816260000004</v>
      </c>
      <c r="AA138" s="105">
        <v>2319</v>
      </c>
      <c r="AB138" s="105">
        <v>35705</v>
      </c>
      <c r="AC138" s="106">
        <v>5.8886217599999999E-2</v>
      </c>
      <c r="AD138" s="96">
        <v>5.3813861800000001E-2</v>
      </c>
      <c r="AE138" s="96">
        <v>6.4436680699999999E-2</v>
      </c>
      <c r="AF138" s="96">
        <v>5.5933079999999999E-39</v>
      </c>
      <c r="AG138" s="98">
        <v>6.49488867E-2</v>
      </c>
      <c r="AH138" s="96">
        <v>6.2358518799999998E-2</v>
      </c>
      <c r="AI138" s="96">
        <v>6.7646858200000007E-2</v>
      </c>
      <c r="AJ138" s="96">
        <v>0.54870280950000005</v>
      </c>
      <c r="AK138" s="96">
        <v>0.50143850850000005</v>
      </c>
      <c r="AL138" s="96">
        <v>0.60042212169999998</v>
      </c>
      <c r="AM138" s="96">
        <v>7.6584106E-9</v>
      </c>
      <c r="AN138" s="96">
        <v>1.2680133476</v>
      </c>
      <c r="AO138" s="96">
        <v>1.1698488988</v>
      </c>
      <c r="AP138" s="96">
        <v>1.3744149791</v>
      </c>
      <c r="AQ138" s="96">
        <v>9.9783430500000006E-2</v>
      </c>
      <c r="AR138" s="96">
        <v>0.93349760820000005</v>
      </c>
      <c r="AS138" s="96">
        <v>0.86004987879999995</v>
      </c>
      <c r="AT138" s="96">
        <v>1.0132177283999999</v>
      </c>
      <c r="AU138" s="95">
        <v>1</v>
      </c>
      <c r="AV138" s="95">
        <v>2</v>
      </c>
      <c r="AW138" s="95">
        <v>3</v>
      </c>
      <c r="AX138" s="95" t="s">
        <v>28</v>
      </c>
      <c r="AY138" s="95" t="s">
        <v>228</v>
      </c>
      <c r="AZ138" s="95" t="s">
        <v>28</v>
      </c>
      <c r="BA138" s="95" t="s">
        <v>28</v>
      </c>
      <c r="BB138" s="95" t="s">
        <v>28</v>
      </c>
      <c r="BC138" s="107" t="s">
        <v>437</v>
      </c>
      <c r="BD138" s="108">
        <v>459.4</v>
      </c>
      <c r="BE138" s="108">
        <v>418.2</v>
      </c>
      <c r="BF138" s="108">
        <v>463.8</v>
      </c>
      <c r="BQ138" s="46"/>
      <c r="CZ138" s="4"/>
    </row>
    <row r="139" spans="1:104" s="3" customFormat="1" x14ac:dyDescent="0.3">
      <c r="A139" s="9" t="s">
        <v>232</v>
      </c>
      <c r="B139" s="3" t="s">
        <v>128</v>
      </c>
      <c r="C139" s="101">
        <v>52</v>
      </c>
      <c r="D139" s="102">
        <v>182</v>
      </c>
      <c r="E139" s="97">
        <v>0.17235654689999999</v>
      </c>
      <c r="F139" s="103">
        <v>0.12610220720000001</v>
      </c>
      <c r="G139" s="103">
        <v>0.23557699679999999</v>
      </c>
      <c r="H139" s="103">
        <v>1.339225E-4</v>
      </c>
      <c r="I139" s="104">
        <v>0.28571428570000001</v>
      </c>
      <c r="J139" s="103">
        <v>0.2177165982</v>
      </c>
      <c r="K139" s="103">
        <v>0.37494914829999998</v>
      </c>
      <c r="L139" s="103">
        <v>1.8383625904000001</v>
      </c>
      <c r="M139" s="103">
        <v>1.3450117471</v>
      </c>
      <c r="N139" s="103">
        <v>2.5126747191000001</v>
      </c>
      <c r="O139" s="102">
        <v>16</v>
      </c>
      <c r="P139" s="102">
        <v>78</v>
      </c>
      <c r="Q139" s="97">
        <v>0.1286474074</v>
      </c>
      <c r="R139" s="103">
        <v>7.7306093300000003E-2</v>
      </c>
      <c r="S139" s="103">
        <v>0.2140860406</v>
      </c>
      <c r="T139" s="103">
        <v>0.21718988410000001</v>
      </c>
      <c r="U139" s="104">
        <v>0.20512820509999999</v>
      </c>
      <c r="V139" s="103">
        <v>0.12566808409999999</v>
      </c>
      <c r="W139" s="103">
        <v>0.33483108160000002</v>
      </c>
      <c r="X139" s="103">
        <v>1.3780476290000001</v>
      </c>
      <c r="Y139" s="103">
        <v>0.82808881050000005</v>
      </c>
      <c r="Z139" s="103">
        <v>2.2932507281999999</v>
      </c>
      <c r="AA139" s="102">
        <v>14</v>
      </c>
      <c r="AB139" s="102">
        <v>83</v>
      </c>
      <c r="AC139" s="97">
        <v>0.1105391864</v>
      </c>
      <c r="AD139" s="103">
        <v>6.4356445200000001E-2</v>
      </c>
      <c r="AE139" s="103">
        <v>0.18986306180000001</v>
      </c>
      <c r="AF139" s="103">
        <v>0.91469229539999997</v>
      </c>
      <c r="AG139" s="104">
        <v>0.16867469879999999</v>
      </c>
      <c r="AH139" s="103">
        <v>9.9897992699999993E-2</v>
      </c>
      <c r="AI139" s="103">
        <v>0.2848020591</v>
      </c>
      <c r="AJ139" s="103">
        <v>1.0300060792000001</v>
      </c>
      <c r="AK139" s="103">
        <v>0.59967448580000005</v>
      </c>
      <c r="AL139" s="103">
        <v>1.7691473429</v>
      </c>
      <c r="AM139" s="103">
        <v>0.68576330939999997</v>
      </c>
      <c r="AN139" s="103">
        <v>0.85924146209999996</v>
      </c>
      <c r="AO139" s="103">
        <v>0.41206425549999998</v>
      </c>
      <c r="AP139" s="103">
        <v>1.7917008825</v>
      </c>
      <c r="AQ139" s="103">
        <v>0.32883312100000001</v>
      </c>
      <c r="AR139" s="103">
        <v>0.74640278920000003</v>
      </c>
      <c r="AS139" s="103">
        <v>0.41495903890000002</v>
      </c>
      <c r="AT139" s="103">
        <v>1.3425834157000001</v>
      </c>
      <c r="AU139" s="101">
        <v>1</v>
      </c>
      <c r="AV139" s="101" t="s">
        <v>28</v>
      </c>
      <c r="AW139" s="101" t="s">
        <v>28</v>
      </c>
      <c r="AX139" s="101" t="s">
        <v>28</v>
      </c>
      <c r="AY139" s="101" t="s">
        <v>28</v>
      </c>
      <c r="AZ139" s="101" t="s">
        <v>28</v>
      </c>
      <c r="BA139" s="101" t="s">
        <v>28</v>
      </c>
      <c r="BB139" s="101" t="s">
        <v>28</v>
      </c>
      <c r="BC139" s="99">
        <v>-1</v>
      </c>
      <c r="BD139" s="100">
        <v>10.4</v>
      </c>
      <c r="BE139" s="100">
        <v>3.2</v>
      </c>
      <c r="BF139" s="100">
        <v>2.8</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K19" sqref="K19"/>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453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450</v>
      </c>
      <c r="BN6" s="6"/>
      <c r="BO6" s="6"/>
      <c r="BP6" s="6"/>
      <c r="BQ6" s="6"/>
      <c r="BR6" s="11"/>
      <c r="BS6" s="11"/>
      <c r="BT6" s="11"/>
      <c r="BU6" s="11"/>
    </row>
    <row r="7" spans="1:77" x14ac:dyDescent="0.3">
      <c r="A7" s="8" t="s">
        <v>37</v>
      </c>
      <c r="B7" s="95" t="s">
        <v>1</v>
      </c>
      <c r="C7" s="95" t="s">
        <v>2</v>
      </c>
      <c r="D7" s="109" t="s">
        <v>3</v>
      </c>
      <c r="E7" s="96" t="s">
        <v>4</v>
      </c>
      <c r="F7" s="96" t="s">
        <v>5</v>
      </c>
      <c r="G7" s="96" t="s">
        <v>6</v>
      </c>
      <c r="H7" s="98" t="s">
        <v>7</v>
      </c>
      <c r="I7" s="96" t="s">
        <v>155</v>
      </c>
      <c r="J7" s="96" t="s">
        <v>156</v>
      </c>
      <c r="K7" s="96" t="s">
        <v>8</v>
      </c>
      <c r="L7" s="96" t="s">
        <v>9</v>
      </c>
      <c r="M7" s="96" t="s">
        <v>10</v>
      </c>
      <c r="N7" s="96" t="s">
        <v>242</v>
      </c>
      <c r="O7" s="95" t="s">
        <v>243</v>
      </c>
      <c r="P7" s="95" t="s">
        <v>244</v>
      </c>
      <c r="Q7" s="95" t="s">
        <v>245</v>
      </c>
      <c r="R7" s="95" t="s">
        <v>246</v>
      </c>
      <c r="S7" s="95" t="s">
        <v>11</v>
      </c>
      <c r="T7" s="95" t="s">
        <v>12</v>
      </c>
      <c r="U7" s="109" t="s">
        <v>13</v>
      </c>
      <c r="V7" s="95" t="s">
        <v>14</v>
      </c>
      <c r="W7" s="95" t="s">
        <v>15</v>
      </c>
      <c r="X7" s="95" t="s">
        <v>16</v>
      </c>
      <c r="Y7" s="98" t="s">
        <v>17</v>
      </c>
      <c r="Z7" s="95" t="s">
        <v>157</v>
      </c>
      <c r="AA7" s="95" t="s">
        <v>158</v>
      </c>
      <c r="AB7" s="95" t="s">
        <v>18</v>
      </c>
      <c r="AC7" s="95" t="s">
        <v>19</v>
      </c>
      <c r="AD7" s="95" t="s">
        <v>20</v>
      </c>
      <c r="AE7" s="95" t="s">
        <v>247</v>
      </c>
      <c r="AF7" s="95" t="s">
        <v>248</v>
      </c>
      <c r="AG7" s="95" t="s">
        <v>249</v>
      </c>
      <c r="AH7" s="95" t="s">
        <v>250</v>
      </c>
      <c r="AI7" s="95" t="s">
        <v>251</v>
      </c>
      <c r="AJ7" s="95" t="s">
        <v>207</v>
      </c>
      <c r="AK7" s="95" t="s">
        <v>208</v>
      </c>
      <c r="AL7" s="109" t="s">
        <v>209</v>
      </c>
      <c r="AM7" s="95" t="s">
        <v>210</v>
      </c>
      <c r="AN7" s="95" t="s">
        <v>211</v>
      </c>
      <c r="AO7" s="95" t="s">
        <v>212</v>
      </c>
      <c r="AP7" s="98" t="s">
        <v>213</v>
      </c>
      <c r="AQ7" s="95" t="s">
        <v>214</v>
      </c>
      <c r="AR7" s="95" t="s">
        <v>215</v>
      </c>
      <c r="AS7" s="95" t="s">
        <v>216</v>
      </c>
      <c r="AT7" s="95" t="s">
        <v>217</v>
      </c>
      <c r="AU7" s="95" t="s">
        <v>218</v>
      </c>
      <c r="AV7" s="95" t="s">
        <v>252</v>
      </c>
      <c r="AW7" s="95" t="s">
        <v>253</v>
      </c>
      <c r="AX7" s="95" t="s">
        <v>254</v>
      </c>
      <c r="AY7" s="95" t="s">
        <v>255</v>
      </c>
      <c r="AZ7" s="95" t="s">
        <v>256</v>
      </c>
      <c r="BA7" s="95" t="s">
        <v>257</v>
      </c>
      <c r="BB7" s="95" t="s">
        <v>219</v>
      </c>
      <c r="BC7" s="95" t="s">
        <v>220</v>
      </c>
      <c r="BD7" s="95" t="s">
        <v>221</v>
      </c>
      <c r="BE7" s="95" t="s">
        <v>222</v>
      </c>
      <c r="BF7" s="95" t="s">
        <v>258</v>
      </c>
      <c r="BG7" s="95" t="s">
        <v>21</v>
      </c>
      <c r="BH7" s="95" t="s">
        <v>22</v>
      </c>
      <c r="BI7" s="95" t="s">
        <v>23</v>
      </c>
      <c r="BJ7" s="95" t="s">
        <v>24</v>
      </c>
      <c r="BK7" s="95" t="s">
        <v>159</v>
      </c>
      <c r="BL7" s="95" t="s">
        <v>160</v>
      </c>
      <c r="BM7" s="95" t="s">
        <v>223</v>
      </c>
      <c r="BN7" s="95" t="s">
        <v>259</v>
      </c>
      <c r="BO7" s="95" t="s">
        <v>260</v>
      </c>
      <c r="BP7" s="95" t="s">
        <v>261</v>
      </c>
      <c r="BQ7" s="95" t="s">
        <v>161</v>
      </c>
      <c r="BR7" s="96" t="s">
        <v>224</v>
      </c>
      <c r="BS7" s="96" t="s">
        <v>25</v>
      </c>
      <c r="BT7" s="96" t="s">
        <v>26</v>
      </c>
      <c r="BU7" s="96" t="s">
        <v>225</v>
      </c>
      <c r="BV7" s="99" t="s">
        <v>27</v>
      </c>
      <c r="BW7" s="100" t="s">
        <v>131</v>
      </c>
      <c r="BX7" s="100" t="s">
        <v>132</v>
      </c>
      <c r="BY7" s="100" t="s">
        <v>226</v>
      </c>
    </row>
    <row r="8" spans="1:77" x14ac:dyDescent="0.3">
      <c r="A8" t="s">
        <v>38</v>
      </c>
      <c r="B8" s="95">
        <v>65</v>
      </c>
      <c r="C8" s="95">
        <v>331</v>
      </c>
      <c r="D8" s="109">
        <v>0.1352954696</v>
      </c>
      <c r="E8" s="96">
        <v>0.1039925963</v>
      </c>
      <c r="F8" s="96">
        <v>0.17602083930000001</v>
      </c>
      <c r="G8" s="96">
        <v>5.3021463999999999E-3</v>
      </c>
      <c r="H8" s="98">
        <v>0.1963746224</v>
      </c>
      <c r="I8" s="96">
        <v>0.15399506569999999</v>
      </c>
      <c r="J8" s="96">
        <v>0.25041706460000002</v>
      </c>
      <c r="K8" s="96">
        <v>1.4540063426000001</v>
      </c>
      <c r="L8" s="96">
        <v>1.1175976187000001</v>
      </c>
      <c r="M8" s="96">
        <v>1.8916776566</v>
      </c>
      <c r="N8" s="96" t="s">
        <v>28</v>
      </c>
      <c r="O8" s="95" t="s">
        <v>28</v>
      </c>
      <c r="P8" s="95" t="s">
        <v>28</v>
      </c>
      <c r="Q8" s="95" t="s">
        <v>28</v>
      </c>
      <c r="R8" s="95" t="s">
        <v>28</v>
      </c>
      <c r="S8" s="95">
        <v>21</v>
      </c>
      <c r="T8" s="95">
        <v>156</v>
      </c>
      <c r="U8" s="109">
        <v>0.1003003472</v>
      </c>
      <c r="V8" s="96">
        <v>6.4744388299999997E-2</v>
      </c>
      <c r="W8" s="96">
        <v>0.15538272759999999</v>
      </c>
      <c r="X8" s="96">
        <v>0.72122475350000004</v>
      </c>
      <c r="Y8" s="98">
        <v>0.1346153846</v>
      </c>
      <c r="Z8" s="96">
        <v>8.7770241099999993E-2</v>
      </c>
      <c r="AA8" s="96">
        <v>0.20646293709999999</v>
      </c>
      <c r="AB8" s="96">
        <v>1.0829510449999999</v>
      </c>
      <c r="AC8" s="96">
        <v>0.69905045109999997</v>
      </c>
      <c r="AD8" s="96">
        <v>1.6776800074</v>
      </c>
      <c r="AE8" s="95" t="s">
        <v>28</v>
      </c>
      <c r="AF8" s="95" t="s">
        <v>28</v>
      </c>
      <c r="AG8" s="95" t="s">
        <v>28</v>
      </c>
      <c r="AH8" s="95" t="s">
        <v>28</v>
      </c>
      <c r="AI8" s="95" t="s">
        <v>28</v>
      </c>
      <c r="AJ8" s="95">
        <v>26</v>
      </c>
      <c r="AK8" s="95">
        <v>227</v>
      </c>
      <c r="AL8" s="109">
        <v>9.9036543699999993E-2</v>
      </c>
      <c r="AM8" s="96">
        <v>6.6793893500000007E-2</v>
      </c>
      <c r="AN8" s="96">
        <v>0.14684331880000001</v>
      </c>
      <c r="AO8" s="96">
        <v>0.68940619169999995</v>
      </c>
      <c r="AP8" s="98">
        <v>0.11453744489999999</v>
      </c>
      <c r="AQ8" s="96">
        <v>7.7985369400000004E-2</v>
      </c>
      <c r="AR8" s="96">
        <v>0.1682216342</v>
      </c>
      <c r="AS8" s="96">
        <v>0.92282425290000003</v>
      </c>
      <c r="AT8" s="96">
        <v>0.62238667189999997</v>
      </c>
      <c r="AU8" s="96">
        <v>1.3682886220999999</v>
      </c>
      <c r="AV8" s="95" t="s">
        <v>28</v>
      </c>
      <c r="AW8" s="95" t="s">
        <v>28</v>
      </c>
      <c r="AX8" s="95" t="s">
        <v>28</v>
      </c>
      <c r="AY8" s="95" t="s">
        <v>28</v>
      </c>
      <c r="AZ8" s="95" t="s">
        <v>28</v>
      </c>
      <c r="BA8" s="95" t="s">
        <v>28</v>
      </c>
      <c r="BB8" s="95" t="s">
        <v>28</v>
      </c>
      <c r="BC8" s="95" t="s">
        <v>28</v>
      </c>
      <c r="BD8" s="95" t="s">
        <v>28</v>
      </c>
      <c r="BE8" s="95" t="s">
        <v>28</v>
      </c>
      <c r="BF8" s="95" t="s">
        <v>28</v>
      </c>
      <c r="BG8" s="95" t="s">
        <v>28</v>
      </c>
      <c r="BH8" s="95" t="s">
        <v>28</v>
      </c>
      <c r="BI8" s="95" t="s">
        <v>28</v>
      </c>
      <c r="BJ8" s="95" t="s">
        <v>28</v>
      </c>
      <c r="BK8" s="95">
        <v>1</v>
      </c>
      <c r="BL8" s="95" t="s">
        <v>28</v>
      </c>
      <c r="BM8" s="95" t="s">
        <v>28</v>
      </c>
      <c r="BN8" s="95" t="s">
        <v>28</v>
      </c>
      <c r="BO8" s="95" t="s">
        <v>28</v>
      </c>
      <c r="BP8" s="95" t="s">
        <v>28</v>
      </c>
      <c r="BQ8" s="95" t="s">
        <v>28</v>
      </c>
      <c r="BR8" s="96" t="s">
        <v>28</v>
      </c>
      <c r="BS8" s="96" t="s">
        <v>28</v>
      </c>
      <c r="BT8" s="96" t="s">
        <v>28</v>
      </c>
      <c r="BU8" s="96" t="s">
        <v>28</v>
      </c>
      <c r="BV8" s="107">
        <v>1</v>
      </c>
      <c r="BW8" s="108">
        <v>13</v>
      </c>
      <c r="BX8" s="108">
        <v>4.2</v>
      </c>
      <c r="BY8" s="108">
        <v>5.2</v>
      </c>
    </row>
    <row r="9" spans="1:77" x14ac:dyDescent="0.3">
      <c r="A9" t="s">
        <v>39</v>
      </c>
      <c r="B9" s="95">
        <v>2504</v>
      </c>
      <c r="C9" s="95">
        <v>8970</v>
      </c>
      <c r="D9" s="109">
        <v>0.22463727059999999</v>
      </c>
      <c r="E9" s="96">
        <v>0.20441606449999999</v>
      </c>
      <c r="F9" s="96">
        <v>0.24685879499999999</v>
      </c>
      <c r="G9" s="96">
        <v>6.5750259999999996E-75</v>
      </c>
      <c r="H9" s="98">
        <v>0.27915273130000001</v>
      </c>
      <c r="I9" s="96">
        <v>0.26843024859999998</v>
      </c>
      <c r="J9" s="96">
        <v>0.29030352510000001</v>
      </c>
      <c r="K9" s="96">
        <v>2.4141533884999999</v>
      </c>
      <c r="L9" s="96">
        <v>2.1968381886000001</v>
      </c>
      <c r="M9" s="96">
        <v>2.6529658002000001</v>
      </c>
      <c r="N9" s="96" t="s">
        <v>40</v>
      </c>
      <c r="O9" s="96">
        <v>0.35262013920000002</v>
      </c>
      <c r="P9" s="96">
        <v>0.31618831359999999</v>
      </c>
      <c r="Q9" s="96">
        <v>0.39324970990000002</v>
      </c>
      <c r="R9" s="103">
        <v>2.6200820000000001E-78</v>
      </c>
      <c r="S9" s="95">
        <v>2271</v>
      </c>
      <c r="T9" s="95">
        <v>9021</v>
      </c>
      <c r="U9" s="109">
        <v>0.21210720620000001</v>
      </c>
      <c r="V9" s="96">
        <v>0.1928046712</v>
      </c>
      <c r="W9" s="96">
        <v>0.23334220389999999</v>
      </c>
      <c r="X9" s="96">
        <v>5.7330810000000004E-65</v>
      </c>
      <c r="Y9" s="98">
        <v>0.25174592620000003</v>
      </c>
      <c r="Z9" s="96">
        <v>0.24160210200000001</v>
      </c>
      <c r="AA9" s="96">
        <v>0.26231564550000003</v>
      </c>
      <c r="AB9" s="96">
        <v>2.2901388381999999</v>
      </c>
      <c r="AC9" s="96">
        <v>2.0817277911000001</v>
      </c>
      <c r="AD9" s="96">
        <v>2.5194148441999999</v>
      </c>
      <c r="AE9" s="95" t="s">
        <v>46</v>
      </c>
      <c r="AF9" s="96">
        <v>0.33005118249999998</v>
      </c>
      <c r="AG9" s="96">
        <v>0.29565228360000001</v>
      </c>
      <c r="AH9" s="96">
        <v>0.368452365</v>
      </c>
      <c r="AI9" s="103">
        <v>9.8174139999999993E-87</v>
      </c>
      <c r="AJ9" s="95">
        <v>1356</v>
      </c>
      <c r="AK9" s="95">
        <v>6883</v>
      </c>
      <c r="AL9" s="109">
        <v>0.18055386940000001</v>
      </c>
      <c r="AM9" s="96">
        <v>0.1633446694</v>
      </c>
      <c r="AN9" s="96">
        <v>0.19957614709999999</v>
      </c>
      <c r="AO9" s="96">
        <v>2.45489E-24</v>
      </c>
      <c r="AP9" s="98">
        <v>0.19700711900000001</v>
      </c>
      <c r="AQ9" s="96">
        <v>0.18679552129999999</v>
      </c>
      <c r="AR9" s="96">
        <v>0.20777695669999999</v>
      </c>
      <c r="AS9" s="96">
        <v>1.6824041246000001</v>
      </c>
      <c r="AT9" s="96">
        <v>1.5220484964000001</v>
      </c>
      <c r="AU9" s="96">
        <v>1.8596540420000001</v>
      </c>
      <c r="AV9" s="95" t="s">
        <v>237</v>
      </c>
      <c r="AW9" s="96">
        <v>0.41599200829999999</v>
      </c>
      <c r="AX9" s="96">
        <v>0.37489461899999998</v>
      </c>
      <c r="AY9" s="96">
        <v>0.4615946514</v>
      </c>
      <c r="AZ9" s="103">
        <v>2.3803590000000002E-61</v>
      </c>
      <c r="BA9" s="96" t="s">
        <v>238</v>
      </c>
      <c r="BB9" s="96">
        <v>2.7158453999999999E-3</v>
      </c>
      <c r="BC9" s="96">
        <v>2.002216716</v>
      </c>
      <c r="BD9" s="96">
        <v>1.2717707161</v>
      </c>
      <c r="BE9" s="96">
        <v>3.1521969542999999</v>
      </c>
      <c r="BF9" s="95" t="s">
        <v>235</v>
      </c>
      <c r="BG9" s="96">
        <v>0.40236103989999999</v>
      </c>
      <c r="BH9" s="96">
        <v>0.82001640649999996</v>
      </c>
      <c r="BI9" s="96">
        <v>0.51537585659999996</v>
      </c>
      <c r="BJ9" s="96">
        <v>1.3047310972999999</v>
      </c>
      <c r="BK9" s="95">
        <v>1</v>
      </c>
      <c r="BL9" s="95">
        <v>2</v>
      </c>
      <c r="BM9" s="95">
        <v>3</v>
      </c>
      <c r="BN9" s="95" t="s">
        <v>441</v>
      </c>
      <c r="BO9" s="95" t="s">
        <v>441</v>
      </c>
      <c r="BP9" s="95" t="s">
        <v>441</v>
      </c>
      <c r="BQ9" s="95" t="s">
        <v>28</v>
      </c>
      <c r="BR9" s="96" t="s">
        <v>228</v>
      </c>
      <c r="BS9" s="96" t="s">
        <v>28</v>
      </c>
      <c r="BT9" s="96" t="s">
        <v>28</v>
      </c>
      <c r="BU9" s="96" t="s">
        <v>28</v>
      </c>
      <c r="BV9" s="107" t="s">
        <v>448</v>
      </c>
      <c r="BW9" s="108">
        <v>500.8</v>
      </c>
      <c r="BX9" s="108">
        <v>454.2</v>
      </c>
      <c r="BY9" s="108">
        <v>271.2</v>
      </c>
    </row>
    <row r="10" spans="1:77" x14ac:dyDescent="0.3">
      <c r="A10" t="s">
        <v>31</v>
      </c>
      <c r="B10" s="95">
        <v>961</v>
      </c>
      <c r="C10" s="95">
        <v>6124</v>
      </c>
      <c r="D10" s="109">
        <v>0.13392617439999999</v>
      </c>
      <c r="E10" s="96">
        <v>0.12025509569999999</v>
      </c>
      <c r="F10" s="96">
        <v>0.14915143580000001</v>
      </c>
      <c r="G10" s="96">
        <v>3.3893669999999998E-11</v>
      </c>
      <c r="H10" s="98">
        <v>0.15692357940000001</v>
      </c>
      <c r="I10" s="96">
        <v>0.14730927469999999</v>
      </c>
      <c r="J10" s="96">
        <v>0.1671653723</v>
      </c>
      <c r="K10" s="96">
        <v>1.4392906701999999</v>
      </c>
      <c r="L10" s="96">
        <v>1.2923690092</v>
      </c>
      <c r="M10" s="96">
        <v>1.6029149713999999</v>
      </c>
      <c r="N10" s="96" t="s">
        <v>28</v>
      </c>
      <c r="O10" s="96" t="s">
        <v>28</v>
      </c>
      <c r="P10" s="96" t="s">
        <v>28</v>
      </c>
      <c r="Q10" s="96" t="s">
        <v>28</v>
      </c>
      <c r="R10" s="103" t="s">
        <v>28</v>
      </c>
      <c r="S10" s="95">
        <v>1268</v>
      </c>
      <c r="T10" s="95">
        <v>7121</v>
      </c>
      <c r="U10" s="109">
        <v>0.15705823020000001</v>
      </c>
      <c r="V10" s="96">
        <v>0.1418035523</v>
      </c>
      <c r="W10" s="96">
        <v>0.1739539474</v>
      </c>
      <c r="X10" s="96">
        <v>4.0228900000000003E-24</v>
      </c>
      <c r="Y10" s="98">
        <v>0.1780648785</v>
      </c>
      <c r="Z10" s="96">
        <v>0.16852880719999999</v>
      </c>
      <c r="AA10" s="96">
        <v>0.18814054099999999</v>
      </c>
      <c r="AB10" s="96">
        <v>1.6957705456000001</v>
      </c>
      <c r="AC10" s="96">
        <v>1.5310645415999999</v>
      </c>
      <c r="AD10" s="96">
        <v>1.8781949847999999</v>
      </c>
      <c r="AE10" s="95" t="s">
        <v>28</v>
      </c>
      <c r="AF10" s="96" t="s">
        <v>28</v>
      </c>
      <c r="AG10" s="96" t="s">
        <v>28</v>
      </c>
      <c r="AH10" s="96" t="s">
        <v>28</v>
      </c>
      <c r="AI10" s="103" t="s">
        <v>28</v>
      </c>
      <c r="AJ10" s="95">
        <v>2092</v>
      </c>
      <c r="AK10" s="95">
        <v>8068</v>
      </c>
      <c r="AL10" s="109">
        <v>0.23155621979999999</v>
      </c>
      <c r="AM10" s="96">
        <v>0.21076021310000001</v>
      </c>
      <c r="AN10" s="96">
        <v>0.2544041977</v>
      </c>
      <c r="AO10" s="96">
        <v>9.6892670000000005E-58</v>
      </c>
      <c r="AP10" s="98">
        <v>0.25929598409999999</v>
      </c>
      <c r="AQ10" s="96">
        <v>0.24841943420000001</v>
      </c>
      <c r="AR10" s="96">
        <v>0.27064874210000001</v>
      </c>
      <c r="AS10" s="96">
        <v>2.1576449206000001</v>
      </c>
      <c r="AT10" s="96">
        <v>1.9638673651</v>
      </c>
      <c r="AU10" s="96">
        <v>2.3705427800000001</v>
      </c>
      <c r="AV10" s="95" t="s">
        <v>28</v>
      </c>
      <c r="AW10" s="96" t="s">
        <v>28</v>
      </c>
      <c r="AX10" s="96" t="s">
        <v>28</v>
      </c>
      <c r="AY10" s="96" t="s">
        <v>28</v>
      </c>
      <c r="AZ10" s="103" t="s">
        <v>28</v>
      </c>
      <c r="BA10" s="96" t="s">
        <v>28</v>
      </c>
      <c r="BB10" s="96" t="s">
        <v>28</v>
      </c>
      <c r="BC10" s="96" t="s">
        <v>28</v>
      </c>
      <c r="BD10" s="96" t="s">
        <v>28</v>
      </c>
      <c r="BE10" s="96" t="s">
        <v>28</v>
      </c>
      <c r="BF10" s="95" t="s">
        <v>28</v>
      </c>
      <c r="BG10" s="96" t="s">
        <v>28</v>
      </c>
      <c r="BH10" s="96" t="s">
        <v>28</v>
      </c>
      <c r="BI10" s="96" t="s">
        <v>28</v>
      </c>
      <c r="BJ10" s="96" t="s">
        <v>28</v>
      </c>
      <c r="BK10" s="95">
        <v>1</v>
      </c>
      <c r="BL10" s="95">
        <v>2</v>
      </c>
      <c r="BM10" s="95">
        <v>3</v>
      </c>
      <c r="BN10" s="95" t="s">
        <v>28</v>
      </c>
      <c r="BO10" s="95" t="s">
        <v>28</v>
      </c>
      <c r="BP10" s="95" t="s">
        <v>28</v>
      </c>
      <c r="BQ10" s="95" t="s">
        <v>28</v>
      </c>
      <c r="BR10" s="96" t="s">
        <v>28</v>
      </c>
      <c r="BS10" s="96" t="s">
        <v>28</v>
      </c>
      <c r="BT10" s="96" t="s">
        <v>28</v>
      </c>
      <c r="BU10" s="96" t="s">
        <v>28</v>
      </c>
      <c r="BV10" s="107" t="s">
        <v>448</v>
      </c>
      <c r="BW10" s="108">
        <v>192.2</v>
      </c>
      <c r="BX10" s="108">
        <v>253.6</v>
      </c>
      <c r="BY10" s="108">
        <v>418.4</v>
      </c>
    </row>
    <row r="11" spans="1:77" x14ac:dyDescent="0.3">
      <c r="A11" t="s">
        <v>32</v>
      </c>
      <c r="B11" s="95">
        <v>509</v>
      </c>
      <c r="C11" s="95">
        <v>5559</v>
      </c>
      <c r="D11" s="109">
        <v>8.3776376299999997E-2</v>
      </c>
      <c r="E11" s="96">
        <v>7.4040588599999999E-2</v>
      </c>
      <c r="F11" s="96">
        <v>9.4792347700000001E-2</v>
      </c>
      <c r="G11" s="96">
        <v>9.5781888199999998E-2</v>
      </c>
      <c r="H11" s="98">
        <v>9.1563230800000006E-2</v>
      </c>
      <c r="I11" s="96">
        <v>8.3944503200000006E-2</v>
      </c>
      <c r="J11" s="96">
        <v>9.9873427299999998E-2</v>
      </c>
      <c r="K11" s="96">
        <v>0.90033600400000002</v>
      </c>
      <c r="L11" s="96">
        <v>0.79570650620000005</v>
      </c>
      <c r="M11" s="96">
        <v>1.018723504</v>
      </c>
      <c r="N11" s="96" t="s">
        <v>28</v>
      </c>
      <c r="O11" s="96" t="s">
        <v>28</v>
      </c>
      <c r="P11" s="96" t="s">
        <v>28</v>
      </c>
      <c r="Q11" s="96" t="s">
        <v>28</v>
      </c>
      <c r="R11" s="103" t="s">
        <v>28</v>
      </c>
      <c r="S11" s="95">
        <v>532</v>
      </c>
      <c r="T11" s="95">
        <v>5833</v>
      </c>
      <c r="U11" s="109">
        <v>8.7190463100000004E-2</v>
      </c>
      <c r="V11" s="96">
        <v>7.7176661499999993E-2</v>
      </c>
      <c r="W11" s="96">
        <v>9.85035722E-2</v>
      </c>
      <c r="X11" s="96">
        <v>0.33199175289999999</v>
      </c>
      <c r="Y11" s="98">
        <v>9.1205211699999997E-2</v>
      </c>
      <c r="Z11" s="96">
        <v>8.3775183700000005E-2</v>
      </c>
      <c r="AA11" s="96">
        <v>9.9294209600000002E-2</v>
      </c>
      <c r="AB11" s="96">
        <v>0.94140255490000002</v>
      </c>
      <c r="AC11" s="96">
        <v>0.833282721</v>
      </c>
      <c r="AD11" s="96">
        <v>1.063551119</v>
      </c>
      <c r="AE11" s="95" t="s">
        <v>28</v>
      </c>
      <c r="AF11" s="96" t="s">
        <v>28</v>
      </c>
      <c r="AG11" s="96" t="s">
        <v>28</v>
      </c>
      <c r="AH11" s="96" t="s">
        <v>28</v>
      </c>
      <c r="AI11" s="103" t="s">
        <v>28</v>
      </c>
      <c r="AJ11" s="95">
        <v>750</v>
      </c>
      <c r="AK11" s="95">
        <v>6371</v>
      </c>
      <c r="AL11" s="109">
        <v>0.114156961</v>
      </c>
      <c r="AM11" s="96">
        <v>0.1020667487</v>
      </c>
      <c r="AN11" s="96">
        <v>0.12767930699999999</v>
      </c>
      <c r="AO11" s="96">
        <v>0.27949900999999999</v>
      </c>
      <c r="AP11" s="98">
        <v>0.1177209229</v>
      </c>
      <c r="AQ11" s="96">
        <v>0.10959031430000001</v>
      </c>
      <c r="AR11" s="96">
        <v>0.12645474900000001</v>
      </c>
      <c r="AS11" s="96">
        <v>1.0637165663999999</v>
      </c>
      <c r="AT11" s="96">
        <v>0.95105975600000003</v>
      </c>
      <c r="AU11" s="96">
        <v>1.1897180239</v>
      </c>
      <c r="AV11" s="95" t="s">
        <v>28</v>
      </c>
      <c r="AW11" s="96" t="s">
        <v>28</v>
      </c>
      <c r="AX11" s="96" t="s">
        <v>28</v>
      </c>
      <c r="AY11" s="96" t="s">
        <v>28</v>
      </c>
      <c r="AZ11" s="103" t="s">
        <v>28</v>
      </c>
      <c r="BA11" s="96" t="s">
        <v>28</v>
      </c>
      <c r="BB11" s="96" t="s">
        <v>28</v>
      </c>
      <c r="BC11" s="96" t="s">
        <v>28</v>
      </c>
      <c r="BD11" s="96" t="s">
        <v>28</v>
      </c>
      <c r="BE11" s="96" t="s">
        <v>28</v>
      </c>
      <c r="BF11" s="95" t="s">
        <v>28</v>
      </c>
      <c r="BG11" s="96" t="s">
        <v>28</v>
      </c>
      <c r="BH11" s="96" t="s">
        <v>28</v>
      </c>
      <c r="BI11" s="96" t="s">
        <v>28</v>
      </c>
      <c r="BJ11" s="96" t="s">
        <v>28</v>
      </c>
      <c r="BK11" s="95" t="s">
        <v>28</v>
      </c>
      <c r="BL11" s="95" t="s">
        <v>28</v>
      </c>
      <c r="BM11" s="95" t="s">
        <v>28</v>
      </c>
      <c r="BN11" s="95" t="s">
        <v>28</v>
      </c>
      <c r="BO11" s="95" t="s">
        <v>28</v>
      </c>
      <c r="BP11" s="95" t="s">
        <v>28</v>
      </c>
      <c r="BQ11" s="95" t="s">
        <v>28</v>
      </c>
      <c r="BR11" s="96" t="s">
        <v>28</v>
      </c>
      <c r="BS11" s="96" t="s">
        <v>28</v>
      </c>
      <c r="BT11" s="96" t="s">
        <v>28</v>
      </c>
      <c r="BU11" s="96" t="s">
        <v>28</v>
      </c>
      <c r="BV11" s="107" t="s">
        <v>28</v>
      </c>
      <c r="BW11" s="108">
        <v>101.8</v>
      </c>
      <c r="BX11" s="108">
        <v>106.4</v>
      </c>
      <c r="BY11" s="108">
        <v>150</v>
      </c>
    </row>
    <row r="12" spans="1:77" x14ac:dyDescent="0.3">
      <c r="A12" t="s">
        <v>33</v>
      </c>
      <c r="B12" s="95">
        <v>796</v>
      </c>
      <c r="C12" s="95">
        <v>6549</v>
      </c>
      <c r="D12" s="109">
        <v>0.1067434857</v>
      </c>
      <c r="E12" s="96">
        <v>9.5516047100000001E-2</v>
      </c>
      <c r="F12" s="96">
        <v>0.1192906542</v>
      </c>
      <c r="G12" s="96">
        <v>1.54672336E-2</v>
      </c>
      <c r="H12" s="98">
        <v>0.1215452741</v>
      </c>
      <c r="I12" s="96">
        <v>0.1133882463</v>
      </c>
      <c r="J12" s="96">
        <v>0.13028910960000001</v>
      </c>
      <c r="K12" s="96">
        <v>1.1471611409</v>
      </c>
      <c r="L12" s="96">
        <v>1.0265010255</v>
      </c>
      <c r="M12" s="96">
        <v>1.2820042557</v>
      </c>
      <c r="N12" s="96" t="s">
        <v>28</v>
      </c>
      <c r="O12" s="96" t="s">
        <v>28</v>
      </c>
      <c r="P12" s="96" t="s">
        <v>28</v>
      </c>
      <c r="Q12" s="96" t="s">
        <v>28</v>
      </c>
      <c r="R12" s="103" t="s">
        <v>28</v>
      </c>
      <c r="S12" s="95">
        <v>633</v>
      </c>
      <c r="T12" s="95">
        <v>6648</v>
      </c>
      <c r="U12" s="109">
        <v>9.2427405300000001E-2</v>
      </c>
      <c r="V12" s="96">
        <v>8.2176967899999995E-2</v>
      </c>
      <c r="W12" s="96">
        <v>0.1039564427</v>
      </c>
      <c r="X12" s="96">
        <v>0.9726548357</v>
      </c>
      <c r="Y12" s="98">
        <v>9.5216606499999995E-2</v>
      </c>
      <c r="Z12" s="96">
        <v>8.8080642799999997E-2</v>
      </c>
      <c r="AA12" s="96">
        <v>0.1029306993</v>
      </c>
      <c r="AB12" s="96">
        <v>0.99794624779999996</v>
      </c>
      <c r="AC12" s="96">
        <v>0.88727143720000001</v>
      </c>
      <c r="AD12" s="96">
        <v>1.1224262065999999</v>
      </c>
      <c r="AE12" s="95" t="s">
        <v>28</v>
      </c>
      <c r="AF12" s="96" t="s">
        <v>28</v>
      </c>
      <c r="AG12" s="96" t="s">
        <v>28</v>
      </c>
      <c r="AH12" s="96" t="s">
        <v>28</v>
      </c>
      <c r="AI12" s="103" t="s">
        <v>28</v>
      </c>
      <c r="AJ12" s="95">
        <v>637</v>
      </c>
      <c r="AK12" s="95">
        <v>6298</v>
      </c>
      <c r="AL12" s="109">
        <v>0.1024005851</v>
      </c>
      <c r="AM12" s="96">
        <v>9.1170943199999993E-2</v>
      </c>
      <c r="AN12" s="96">
        <v>0.1150133964</v>
      </c>
      <c r="AO12" s="96">
        <v>0.4286016513</v>
      </c>
      <c r="AP12" s="98">
        <v>0.1011432201</v>
      </c>
      <c r="AQ12" s="96">
        <v>9.3586012400000002E-2</v>
      </c>
      <c r="AR12" s="96">
        <v>0.1093106833</v>
      </c>
      <c r="AS12" s="96">
        <v>0.95417044979999999</v>
      </c>
      <c r="AT12" s="96">
        <v>0.84953244949999995</v>
      </c>
      <c r="AU12" s="96">
        <v>1.0716968467000001</v>
      </c>
      <c r="AV12" s="95" t="s">
        <v>28</v>
      </c>
      <c r="AW12" s="96" t="s">
        <v>28</v>
      </c>
      <c r="AX12" s="96" t="s">
        <v>28</v>
      </c>
      <c r="AY12" s="96" t="s">
        <v>28</v>
      </c>
      <c r="AZ12" s="103" t="s">
        <v>28</v>
      </c>
      <c r="BA12" s="96" t="s">
        <v>28</v>
      </c>
      <c r="BB12" s="96" t="s">
        <v>28</v>
      </c>
      <c r="BC12" s="96" t="s">
        <v>28</v>
      </c>
      <c r="BD12" s="96" t="s">
        <v>28</v>
      </c>
      <c r="BE12" s="96" t="s">
        <v>28</v>
      </c>
      <c r="BF12" s="95" t="s">
        <v>28</v>
      </c>
      <c r="BG12" s="96" t="s">
        <v>28</v>
      </c>
      <c r="BH12" s="96" t="s">
        <v>28</v>
      </c>
      <c r="BI12" s="96" t="s">
        <v>28</v>
      </c>
      <c r="BJ12" s="96" t="s">
        <v>28</v>
      </c>
      <c r="BK12" s="95" t="s">
        <v>28</v>
      </c>
      <c r="BL12" s="95" t="s">
        <v>28</v>
      </c>
      <c r="BM12" s="95" t="s">
        <v>28</v>
      </c>
      <c r="BN12" s="95" t="s">
        <v>28</v>
      </c>
      <c r="BO12" s="95" t="s">
        <v>28</v>
      </c>
      <c r="BP12" s="95" t="s">
        <v>28</v>
      </c>
      <c r="BQ12" s="95" t="s">
        <v>28</v>
      </c>
      <c r="BR12" s="96" t="s">
        <v>28</v>
      </c>
      <c r="BS12" s="96" t="s">
        <v>28</v>
      </c>
      <c r="BT12" s="96" t="s">
        <v>28</v>
      </c>
      <c r="BU12" s="96" t="s">
        <v>28</v>
      </c>
      <c r="BV12" s="107" t="s">
        <v>28</v>
      </c>
      <c r="BW12" s="108">
        <v>159.19999999999999</v>
      </c>
      <c r="BX12" s="108">
        <v>126.6</v>
      </c>
      <c r="BY12" s="108">
        <v>127.4</v>
      </c>
    </row>
    <row r="13" spans="1:77" x14ac:dyDescent="0.3">
      <c r="A13" t="s">
        <v>41</v>
      </c>
      <c r="B13" s="95">
        <v>288</v>
      </c>
      <c r="C13" s="95">
        <v>5476</v>
      </c>
      <c r="D13" s="109">
        <v>5.2687127799999997E-2</v>
      </c>
      <c r="E13" s="96">
        <v>4.5569725300000002E-2</v>
      </c>
      <c r="F13" s="96">
        <v>6.0916176699999998E-2</v>
      </c>
      <c r="G13" s="96">
        <v>1.575287E-14</v>
      </c>
      <c r="H13" s="98">
        <v>5.2593133700000003E-2</v>
      </c>
      <c r="I13" s="96">
        <v>4.6856680300000002E-2</v>
      </c>
      <c r="J13" s="96">
        <v>5.9031875300000002E-2</v>
      </c>
      <c r="K13" s="96">
        <v>0.56622308389999998</v>
      </c>
      <c r="L13" s="96">
        <v>0.48973309920000002</v>
      </c>
      <c r="M13" s="96">
        <v>0.65465981640000004</v>
      </c>
      <c r="N13" s="96" t="s">
        <v>28</v>
      </c>
      <c r="O13" s="96" t="s">
        <v>28</v>
      </c>
      <c r="P13" s="96" t="s">
        <v>28</v>
      </c>
      <c r="Q13" s="96" t="s">
        <v>28</v>
      </c>
      <c r="R13" s="103" t="s">
        <v>28</v>
      </c>
      <c r="S13" s="95">
        <v>285</v>
      </c>
      <c r="T13" s="95">
        <v>5682</v>
      </c>
      <c r="U13" s="109">
        <v>5.2427280700000002E-2</v>
      </c>
      <c r="V13" s="96">
        <v>4.5306896499999999E-2</v>
      </c>
      <c r="W13" s="96">
        <v>6.0666696999999999E-2</v>
      </c>
      <c r="X13" s="96">
        <v>2.1574839999999999E-14</v>
      </c>
      <c r="Y13" s="98">
        <v>5.01583949E-2</v>
      </c>
      <c r="Z13" s="96">
        <v>4.4660419999999999E-2</v>
      </c>
      <c r="AA13" s="96">
        <v>5.63332047E-2</v>
      </c>
      <c r="AB13" s="96">
        <v>0.56606163389999997</v>
      </c>
      <c r="AC13" s="96">
        <v>0.48918226339999998</v>
      </c>
      <c r="AD13" s="96">
        <v>0.6550232856</v>
      </c>
      <c r="AE13" s="95" t="s">
        <v>28</v>
      </c>
      <c r="AF13" s="96" t="s">
        <v>28</v>
      </c>
      <c r="AG13" s="96" t="s">
        <v>28</v>
      </c>
      <c r="AH13" s="96" t="s">
        <v>28</v>
      </c>
      <c r="AI13" s="103" t="s">
        <v>28</v>
      </c>
      <c r="AJ13" s="95">
        <v>383</v>
      </c>
      <c r="AK13" s="95">
        <v>5591</v>
      </c>
      <c r="AL13" s="109">
        <v>7.2846935599999996E-2</v>
      </c>
      <c r="AM13" s="96">
        <v>6.3785894499999995E-2</v>
      </c>
      <c r="AN13" s="96">
        <v>8.3195133899999996E-2</v>
      </c>
      <c r="AO13" s="96">
        <v>1.0842992000000001E-8</v>
      </c>
      <c r="AP13" s="98">
        <v>6.8502951199999995E-2</v>
      </c>
      <c r="AQ13" s="96">
        <v>6.1974768700000002E-2</v>
      </c>
      <c r="AR13" s="96">
        <v>7.5718787100000004E-2</v>
      </c>
      <c r="AS13" s="96">
        <v>0.67878902500000005</v>
      </c>
      <c r="AT13" s="96">
        <v>0.59435808479999996</v>
      </c>
      <c r="AU13" s="96">
        <v>0.77521371760000002</v>
      </c>
      <c r="AV13" s="95" t="s">
        <v>28</v>
      </c>
      <c r="AW13" s="96" t="s">
        <v>28</v>
      </c>
      <c r="AX13" s="96" t="s">
        <v>28</v>
      </c>
      <c r="AY13" s="96" t="s">
        <v>28</v>
      </c>
      <c r="AZ13" s="103" t="s">
        <v>28</v>
      </c>
      <c r="BA13" s="96" t="s">
        <v>28</v>
      </c>
      <c r="BB13" s="96" t="s">
        <v>28</v>
      </c>
      <c r="BC13" s="96" t="s">
        <v>28</v>
      </c>
      <c r="BD13" s="96" t="s">
        <v>28</v>
      </c>
      <c r="BE13" s="96" t="s">
        <v>28</v>
      </c>
      <c r="BF13" s="95" t="s">
        <v>28</v>
      </c>
      <c r="BG13" s="96" t="s">
        <v>28</v>
      </c>
      <c r="BH13" s="96" t="s">
        <v>28</v>
      </c>
      <c r="BI13" s="96" t="s">
        <v>28</v>
      </c>
      <c r="BJ13" s="96" t="s">
        <v>28</v>
      </c>
      <c r="BK13" s="95">
        <v>1</v>
      </c>
      <c r="BL13" s="95">
        <v>2</v>
      </c>
      <c r="BM13" s="95">
        <v>3</v>
      </c>
      <c r="BN13" s="95" t="s">
        <v>28</v>
      </c>
      <c r="BO13" s="95" t="s">
        <v>28</v>
      </c>
      <c r="BP13" s="95" t="s">
        <v>28</v>
      </c>
      <c r="BQ13" s="95" t="s">
        <v>28</v>
      </c>
      <c r="BR13" s="96" t="s">
        <v>28</v>
      </c>
      <c r="BS13" s="96" t="s">
        <v>28</v>
      </c>
      <c r="BT13" s="96" t="s">
        <v>28</v>
      </c>
      <c r="BU13" s="96" t="s">
        <v>28</v>
      </c>
      <c r="BV13" s="107" t="s">
        <v>448</v>
      </c>
      <c r="BW13" s="108">
        <v>57.6</v>
      </c>
      <c r="BX13" s="108">
        <v>57</v>
      </c>
      <c r="BY13" s="108">
        <v>76.599999999999994</v>
      </c>
    </row>
    <row r="14" spans="1:77" x14ac:dyDescent="0.3">
      <c r="A14" t="s">
        <v>42</v>
      </c>
      <c r="B14" s="95">
        <v>1173</v>
      </c>
      <c r="C14" s="95">
        <v>9907</v>
      </c>
      <c r="D14" s="109">
        <v>9.9667502899999996E-2</v>
      </c>
      <c r="E14" s="96">
        <v>8.9928777599999996E-2</v>
      </c>
      <c r="F14" s="96">
        <v>0.1104608715</v>
      </c>
      <c r="G14" s="96">
        <v>0.19034128380000001</v>
      </c>
      <c r="H14" s="98">
        <v>0.11840113050000001</v>
      </c>
      <c r="I14" s="96">
        <v>0.1118156486</v>
      </c>
      <c r="J14" s="96">
        <v>0.12537447030000001</v>
      </c>
      <c r="K14" s="96">
        <v>1.0711162901</v>
      </c>
      <c r="L14" s="96">
        <v>0.96645522110000004</v>
      </c>
      <c r="M14" s="96">
        <v>1.1871114997000001</v>
      </c>
      <c r="N14" s="96" t="s">
        <v>43</v>
      </c>
      <c r="O14" s="96">
        <v>0.37052583430000002</v>
      </c>
      <c r="P14" s="96">
        <v>0.3214736554</v>
      </c>
      <c r="Q14" s="96">
        <v>0.42706265830000001</v>
      </c>
      <c r="R14" s="103">
        <v>9.755269E-43</v>
      </c>
      <c r="S14" s="95">
        <v>1100</v>
      </c>
      <c r="T14" s="95">
        <v>10298</v>
      </c>
      <c r="U14" s="109">
        <v>9.7554814500000003E-2</v>
      </c>
      <c r="V14" s="96">
        <v>8.7993047899999996E-2</v>
      </c>
      <c r="W14" s="96">
        <v>0.1081556107</v>
      </c>
      <c r="X14" s="96">
        <v>0.32376046759999999</v>
      </c>
      <c r="Y14" s="98">
        <v>0.1068168576</v>
      </c>
      <c r="Z14" s="96">
        <v>0.10068739509999999</v>
      </c>
      <c r="AA14" s="96">
        <v>0.11331945829999999</v>
      </c>
      <c r="AB14" s="96">
        <v>1.0533073042000001</v>
      </c>
      <c r="AC14" s="96">
        <v>0.95006812839999999</v>
      </c>
      <c r="AD14" s="96">
        <v>1.1677649673999999</v>
      </c>
      <c r="AE14" s="95" t="s">
        <v>47</v>
      </c>
      <c r="AF14" s="96">
        <v>0.3666428142</v>
      </c>
      <c r="AG14" s="96">
        <v>0.3181277032</v>
      </c>
      <c r="AH14" s="96">
        <v>0.42255657670000002</v>
      </c>
      <c r="AI14" s="103">
        <v>1.180661E-43</v>
      </c>
      <c r="AJ14" s="95">
        <v>1111</v>
      </c>
      <c r="AK14" s="95">
        <v>9038</v>
      </c>
      <c r="AL14" s="109">
        <v>0.1170720663</v>
      </c>
      <c r="AM14" s="96">
        <v>0.105738175</v>
      </c>
      <c r="AN14" s="96">
        <v>0.12962081759999999</v>
      </c>
      <c r="AO14" s="96">
        <v>9.4066456600000001E-2</v>
      </c>
      <c r="AP14" s="98">
        <v>0.122925426</v>
      </c>
      <c r="AQ14" s="96">
        <v>0.1159055945</v>
      </c>
      <c r="AR14" s="96">
        <v>0.1303704141</v>
      </c>
      <c r="AS14" s="96">
        <v>1.0908795684000001</v>
      </c>
      <c r="AT14" s="96">
        <v>0.98527017080000001</v>
      </c>
      <c r="AU14" s="96">
        <v>1.2078090537999999</v>
      </c>
      <c r="AV14" s="95" t="s">
        <v>239</v>
      </c>
      <c r="AW14" s="96">
        <v>0.3612721465</v>
      </c>
      <c r="AX14" s="96">
        <v>0.31557218640000001</v>
      </c>
      <c r="AY14" s="96">
        <v>0.4135902005</v>
      </c>
      <c r="AZ14" s="103">
        <v>2.8696700000000002E-49</v>
      </c>
      <c r="BA14" s="96" t="s">
        <v>240</v>
      </c>
      <c r="BB14" s="96">
        <v>0.8824911942</v>
      </c>
      <c r="BC14" s="96">
        <v>0.95669588309999998</v>
      </c>
      <c r="BD14" s="96">
        <v>0.53191075899999996</v>
      </c>
      <c r="BE14" s="96">
        <v>1.7207153594</v>
      </c>
      <c r="BF14" s="95" t="s">
        <v>236</v>
      </c>
      <c r="BG14" s="96">
        <v>0.91792724889999999</v>
      </c>
      <c r="BH14" s="96">
        <v>0.96888905889999999</v>
      </c>
      <c r="BI14" s="96">
        <v>0.53112914509999998</v>
      </c>
      <c r="BJ14" s="96">
        <v>1.7674533911000001</v>
      </c>
      <c r="BK14" s="95" t="s">
        <v>28</v>
      </c>
      <c r="BL14" s="95" t="s">
        <v>28</v>
      </c>
      <c r="BM14" s="95" t="s">
        <v>28</v>
      </c>
      <c r="BN14" s="95" t="s">
        <v>264</v>
      </c>
      <c r="BO14" s="95" t="s">
        <v>264</v>
      </c>
      <c r="BP14" s="95" t="s">
        <v>264</v>
      </c>
      <c r="BQ14" s="95" t="s">
        <v>28</v>
      </c>
      <c r="BR14" s="96" t="s">
        <v>28</v>
      </c>
      <c r="BS14" s="96" t="s">
        <v>28</v>
      </c>
      <c r="BT14" s="96" t="s">
        <v>28</v>
      </c>
      <c r="BU14" s="96" t="s">
        <v>28</v>
      </c>
      <c r="BV14" s="107" t="s">
        <v>28</v>
      </c>
      <c r="BW14" s="108">
        <v>234.6</v>
      </c>
      <c r="BX14" s="108">
        <v>220</v>
      </c>
      <c r="BY14" s="108">
        <v>222.2</v>
      </c>
    </row>
    <row r="15" spans="1:77" x14ac:dyDescent="0.3">
      <c r="A15" t="s">
        <v>34</v>
      </c>
      <c r="B15" s="95">
        <v>499</v>
      </c>
      <c r="C15" s="95">
        <v>8359</v>
      </c>
      <c r="D15" s="109">
        <v>5.53780543E-2</v>
      </c>
      <c r="E15" s="96">
        <v>4.8998502800000003E-2</v>
      </c>
      <c r="F15" s="96">
        <v>6.2588216399999994E-2</v>
      </c>
      <c r="G15" s="96">
        <v>9.5426959999999997E-17</v>
      </c>
      <c r="H15" s="98">
        <v>5.9696135900000002E-2</v>
      </c>
      <c r="I15" s="96">
        <v>5.4681598999999997E-2</v>
      </c>
      <c r="J15" s="96">
        <v>6.5170527300000003E-2</v>
      </c>
      <c r="K15" s="96">
        <v>0.5951421912</v>
      </c>
      <c r="L15" s="96">
        <v>0.5265818149</v>
      </c>
      <c r="M15" s="96">
        <v>0.67262905350000002</v>
      </c>
      <c r="N15" s="96" t="s">
        <v>28</v>
      </c>
      <c r="O15" s="96" t="s">
        <v>28</v>
      </c>
      <c r="P15" s="96" t="s">
        <v>28</v>
      </c>
      <c r="Q15" s="96" t="s">
        <v>28</v>
      </c>
      <c r="R15" s="96" t="s">
        <v>28</v>
      </c>
      <c r="S15" s="95">
        <v>480</v>
      </c>
      <c r="T15" s="95">
        <v>8875</v>
      </c>
      <c r="U15" s="109">
        <v>5.4095306699999998E-2</v>
      </c>
      <c r="V15" s="96">
        <v>4.7807912199999997E-2</v>
      </c>
      <c r="W15" s="96">
        <v>6.1209579700000002E-2</v>
      </c>
      <c r="X15" s="96">
        <v>1.4634539999999999E-17</v>
      </c>
      <c r="Y15" s="98">
        <v>5.4084506999999997E-2</v>
      </c>
      <c r="Z15" s="96">
        <v>4.94562313E-2</v>
      </c>
      <c r="AA15" s="96">
        <v>5.9145912000000002E-2</v>
      </c>
      <c r="AB15" s="96">
        <v>0.58407144730000005</v>
      </c>
      <c r="AC15" s="96">
        <v>0.51618593459999995</v>
      </c>
      <c r="AD15" s="96">
        <v>0.66088483369999995</v>
      </c>
      <c r="AE15" s="95" t="s">
        <v>28</v>
      </c>
      <c r="AF15" s="95" t="s">
        <v>28</v>
      </c>
      <c r="AG15" s="95" t="s">
        <v>28</v>
      </c>
      <c r="AH15" s="95" t="s">
        <v>28</v>
      </c>
      <c r="AI15" s="95" t="s">
        <v>28</v>
      </c>
      <c r="AJ15" s="95">
        <v>561</v>
      </c>
      <c r="AK15" s="95">
        <v>8223</v>
      </c>
      <c r="AL15" s="109">
        <v>7.2103271400000002E-2</v>
      </c>
      <c r="AM15" s="96">
        <v>6.4053289799999996E-2</v>
      </c>
      <c r="AN15" s="96">
        <v>8.1164945000000002E-2</v>
      </c>
      <c r="AO15" s="96">
        <v>4.5668479999999997E-11</v>
      </c>
      <c r="AP15" s="98">
        <v>6.8223276200000002E-2</v>
      </c>
      <c r="AQ15" s="96">
        <v>6.2805085900000002E-2</v>
      </c>
      <c r="AR15" s="96">
        <v>7.41088934E-2</v>
      </c>
      <c r="AS15" s="96">
        <v>0.67185954820000005</v>
      </c>
      <c r="AT15" s="96">
        <v>0.59684967840000003</v>
      </c>
      <c r="AU15" s="96">
        <v>0.75629638210000005</v>
      </c>
      <c r="AV15" s="95" t="s">
        <v>28</v>
      </c>
      <c r="AW15" s="95" t="s">
        <v>28</v>
      </c>
      <c r="AX15" s="95" t="s">
        <v>28</v>
      </c>
      <c r="AY15" s="95" t="s">
        <v>28</v>
      </c>
      <c r="AZ15" s="95" t="s">
        <v>28</v>
      </c>
      <c r="BA15" s="95" t="s">
        <v>28</v>
      </c>
      <c r="BB15" s="95" t="s">
        <v>28</v>
      </c>
      <c r="BC15" s="95" t="s">
        <v>28</v>
      </c>
      <c r="BD15" s="95" t="s">
        <v>28</v>
      </c>
      <c r="BE15" s="95" t="s">
        <v>28</v>
      </c>
      <c r="BF15" s="95" t="s">
        <v>28</v>
      </c>
      <c r="BG15" s="95" t="s">
        <v>28</v>
      </c>
      <c r="BH15" s="95" t="s">
        <v>28</v>
      </c>
      <c r="BI15" s="95" t="s">
        <v>28</v>
      </c>
      <c r="BJ15" s="95" t="s">
        <v>28</v>
      </c>
      <c r="BK15" s="95">
        <v>1</v>
      </c>
      <c r="BL15" s="95">
        <v>2</v>
      </c>
      <c r="BM15" s="95">
        <v>3</v>
      </c>
      <c r="BN15" s="95" t="s">
        <v>28</v>
      </c>
      <c r="BO15" s="95" t="s">
        <v>28</v>
      </c>
      <c r="BP15" s="95" t="s">
        <v>28</v>
      </c>
      <c r="BQ15" s="95" t="s">
        <v>28</v>
      </c>
      <c r="BR15" s="96" t="s">
        <v>28</v>
      </c>
      <c r="BS15" s="96" t="s">
        <v>28</v>
      </c>
      <c r="BT15" s="96" t="s">
        <v>28</v>
      </c>
      <c r="BU15" s="96" t="s">
        <v>28</v>
      </c>
      <c r="BV15" s="107" t="s">
        <v>448</v>
      </c>
      <c r="BW15" s="108">
        <v>99.8</v>
      </c>
      <c r="BX15" s="108">
        <v>96</v>
      </c>
      <c r="BY15" s="108">
        <v>112.2</v>
      </c>
    </row>
    <row r="16" spans="1:77" x14ac:dyDescent="0.3">
      <c r="A16" t="s">
        <v>35</v>
      </c>
      <c r="B16" s="95">
        <v>325</v>
      </c>
      <c r="C16" s="95">
        <v>7844</v>
      </c>
      <c r="D16" s="109">
        <v>4.1267095400000002E-2</v>
      </c>
      <c r="E16" s="96">
        <v>3.5911684399999998E-2</v>
      </c>
      <c r="F16" s="96">
        <v>4.7421144200000001E-2</v>
      </c>
      <c r="G16" s="96">
        <v>1.9896290000000002E-30</v>
      </c>
      <c r="H16" s="98">
        <v>4.1432942399999999E-2</v>
      </c>
      <c r="I16" s="96">
        <v>3.7164612600000001E-2</v>
      </c>
      <c r="J16" s="96">
        <v>4.6191486900000002E-2</v>
      </c>
      <c r="K16" s="96">
        <v>0.44349318310000002</v>
      </c>
      <c r="L16" s="96">
        <v>0.38593913800000001</v>
      </c>
      <c r="M16" s="96">
        <v>0.50963010519999996</v>
      </c>
      <c r="N16" s="96" t="s">
        <v>28</v>
      </c>
      <c r="O16" s="95" t="s">
        <v>28</v>
      </c>
      <c r="P16" s="95" t="s">
        <v>28</v>
      </c>
      <c r="Q16" s="95" t="s">
        <v>28</v>
      </c>
      <c r="R16" s="95" t="s">
        <v>28</v>
      </c>
      <c r="S16" s="95">
        <v>305</v>
      </c>
      <c r="T16" s="95">
        <v>7895</v>
      </c>
      <c r="U16" s="109">
        <v>4.11890346E-2</v>
      </c>
      <c r="V16" s="96">
        <v>3.5724478400000002E-2</v>
      </c>
      <c r="W16" s="96">
        <v>4.7489470800000003E-2</v>
      </c>
      <c r="X16" s="96">
        <v>6.5506050000000003E-29</v>
      </c>
      <c r="Y16" s="98">
        <v>3.8632045599999998E-2</v>
      </c>
      <c r="Z16" s="96">
        <v>3.4530911800000001E-2</v>
      </c>
      <c r="AA16" s="96">
        <v>4.3220258800000001E-2</v>
      </c>
      <c r="AB16" s="96">
        <v>0.44472137280000001</v>
      </c>
      <c r="AC16" s="96">
        <v>0.38572011229999997</v>
      </c>
      <c r="AD16" s="96">
        <v>0.51274769730000003</v>
      </c>
      <c r="AE16" s="95" t="s">
        <v>28</v>
      </c>
      <c r="AF16" s="95" t="s">
        <v>28</v>
      </c>
      <c r="AG16" s="95" t="s">
        <v>28</v>
      </c>
      <c r="AH16" s="95" t="s">
        <v>28</v>
      </c>
      <c r="AI16" s="95" t="s">
        <v>28</v>
      </c>
      <c r="AJ16" s="95">
        <v>385</v>
      </c>
      <c r="AK16" s="95">
        <v>7521</v>
      </c>
      <c r="AL16" s="109">
        <v>5.6888801199999998E-2</v>
      </c>
      <c r="AM16" s="96">
        <v>4.9824192900000001E-2</v>
      </c>
      <c r="AN16" s="96">
        <v>6.4955105400000004E-2</v>
      </c>
      <c r="AO16" s="96">
        <v>6.48735E-21</v>
      </c>
      <c r="AP16" s="98">
        <v>5.1190001300000003E-2</v>
      </c>
      <c r="AQ16" s="96">
        <v>4.6323769600000002E-2</v>
      </c>
      <c r="AR16" s="96">
        <v>5.6567422200000002E-2</v>
      </c>
      <c r="AS16" s="96">
        <v>0.53009084829999997</v>
      </c>
      <c r="AT16" s="96">
        <v>0.46426270409999998</v>
      </c>
      <c r="AU16" s="96">
        <v>0.60525281259999997</v>
      </c>
      <c r="AV16" s="95" t="s">
        <v>28</v>
      </c>
      <c r="AW16" s="95" t="s">
        <v>28</v>
      </c>
      <c r="AX16" s="95" t="s">
        <v>28</v>
      </c>
      <c r="AY16" s="95" t="s">
        <v>28</v>
      </c>
      <c r="AZ16" s="95" t="s">
        <v>28</v>
      </c>
      <c r="BA16" s="95" t="s">
        <v>28</v>
      </c>
      <c r="BB16" s="95" t="s">
        <v>28</v>
      </c>
      <c r="BC16" s="95" t="s">
        <v>28</v>
      </c>
      <c r="BD16" s="95" t="s">
        <v>28</v>
      </c>
      <c r="BE16" s="95" t="s">
        <v>28</v>
      </c>
      <c r="BF16" s="95" t="s">
        <v>28</v>
      </c>
      <c r="BG16" s="95" t="s">
        <v>28</v>
      </c>
      <c r="BH16" s="95" t="s">
        <v>28</v>
      </c>
      <c r="BI16" s="95" t="s">
        <v>28</v>
      </c>
      <c r="BJ16" s="95" t="s">
        <v>28</v>
      </c>
      <c r="BK16" s="95">
        <v>1</v>
      </c>
      <c r="BL16" s="95">
        <v>2</v>
      </c>
      <c r="BM16" s="95">
        <v>3</v>
      </c>
      <c r="BN16" s="95" t="s">
        <v>28</v>
      </c>
      <c r="BO16" s="95" t="s">
        <v>28</v>
      </c>
      <c r="BP16" s="95" t="s">
        <v>28</v>
      </c>
      <c r="BQ16" s="95" t="s">
        <v>28</v>
      </c>
      <c r="BR16" s="96" t="s">
        <v>28</v>
      </c>
      <c r="BS16" s="96" t="s">
        <v>28</v>
      </c>
      <c r="BT16" s="96" t="s">
        <v>28</v>
      </c>
      <c r="BU16" s="96" t="s">
        <v>28</v>
      </c>
      <c r="BV16" s="107" t="s">
        <v>448</v>
      </c>
      <c r="BW16" s="108">
        <v>65</v>
      </c>
      <c r="BX16" s="108">
        <v>61</v>
      </c>
      <c r="BY16" s="108">
        <v>77</v>
      </c>
    </row>
    <row r="17" spans="1:77" x14ac:dyDescent="0.3">
      <c r="A17" t="s">
        <v>36</v>
      </c>
      <c r="B17" s="95">
        <v>223</v>
      </c>
      <c r="C17" s="95">
        <v>7039</v>
      </c>
      <c r="D17" s="109">
        <v>3.36778815E-2</v>
      </c>
      <c r="E17" s="96">
        <v>2.8744847699999999E-2</v>
      </c>
      <c r="F17" s="96">
        <v>3.9457495600000003E-2</v>
      </c>
      <c r="G17" s="96">
        <v>2.842388E-36</v>
      </c>
      <c r="H17" s="98">
        <v>3.1680636499999998E-2</v>
      </c>
      <c r="I17" s="96">
        <v>2.7783901199999999E-2</v>
      </c>
      <c r="J17" s="96">
        <v>3.61238948E-2</v>
      </c>
      <c r="K17" s="96">
        <v>0.36193269049999999</v>
      </c>
      <c r="L17" s="96">
        <v>0.30891788920000002</v>
      </c>
      <c r="M17" s="96">
        <v>0.42404560260000002</v>
      </c>
      <c r="N17" s="96" t="s">
        <v>28</v>
      </c>
      <c r="O17" s="95" t="s">
        <v>28</v>
      </c>
      <c r="P17" s="95" t="s">
        <v>28</v>
      </c>
      <c r="Q17" s="95" t="s">
        <v>28</v>
      </c>
      <c r="R17" s="95" t="s">
        <v>28</v>
      </c>
      <c r="S17" s="95">
        <v>233</v>
      </c>
      <c r="T17" s="95">
        <v>7576</v>
      </c>
      <c r="U17" s="109">
        <v>3.3846183299999999E-2</v>
      </c>
      <c r="V17" s="96">
        <v>2.8937498499999999E-2</v>
      </c>
      <c r="W17" s="96">
        <v>3.9587531099999997E-2</v>
      </c>
      <c r="X17" s="96">
        <v>2.3388170000000001E-36</v>
      </c>
      <c r="Y17" s="98">
        <v>3.07550158E-2</v>
      </c>
      <c r="Z17" s="96">
        <v>2.7049041999999999E-2</v>
      </c>
      <c r="AA17" s="96">
        <v>3.4968743099999998E-2</v>
      </c>
      <c r="AB17" s="96">
        <v>0.36544000650000003</v>
      </c>
      <c r="AC17" s="96">
        <v>0.31244053589999998</v>
      </c>
      <c r="AD17" s="96">
        <v>0.42742980819999998</v>
      </c>
      <c r="AE17" s="95" t="s">
        <v>28</v>
      </c>
      <c r="AF17" s="95" t="s">
        <v>28</v>
      </c>
      <c r="AG17" s="95" t="s">
        <v>28</v>
      </c>
      <c r="AH17" s="95" t="s">
        <v>28</v>
      </c>
      <c r="AI17" s="95" t="s">
        <v>28</v>
      </c>
      <c r="AJ17" s="95">
        <v>270</v>
      </c>
      <c r="AK17" s="95">
        <v>7860</v>
      </c>
      <c r="AL17" s="109">
        <v>3.95150399E-2</v>
      </c>
      <c r="AM17" s="96">
        <v>3.4007242700000002E-2</v>
      </c>
      <c r="AN17" s="96">
        <v>4.5914877399999998E-2</v>
      </c>
      <c r="AO17" s="96">
        <v>6.7322790000000004E-39</v>
      </c>
      <c r="AP17" s="98">
        <v>3.4351145E-2</v>
      </c>
      <c r="AQ17" s="96">
        <v>3.0488688399999998E-2</v>
      </c>
      <c r="AR17" s="96">
        <v>3.8702916599999998E-2</v>
      </c>
      <c r="AS17" s="96">
        <v>0.36820183550000002</v>
      </c>
      <c r="AT17" s="96">
        <v>0.31688008470000001</v>
      </c>
      <c r="AU17" s="96">
        <v>0.42783563320000001</v>
      </c>
      <c r="AV17" s="95" t="s">
        <v>28</v>
      </c>
      <c r="AW17" s="95" t="s">
        <v>28</v>
      </c>
      <c r="AX17" s="95" t="s">
        <v>28</v>
      </c>
      <c r="AY17" s="95" t="s">
        <v>28</v>
      </c>
      <c r="AZ17" s="95" t="s">
        <v>28</v>
      </c>
      <c r="BA17" s="95" t="s">
        <v>28</v>
      </c>
      <c r="BB17" s="95" t="s">
        <v>28</v>
      </c>
      <c r="BC17" s="95" t="s">
        <v>28</v>
      </c>
      <c r="BD17" s="95" t="s">
        <v>28</v>
      </c>
      <c r="BE17" s="95" t="s">
        <v>28</v>
      </c>
      <c r="BF17" s="95" t="s">
        <v>28</v>
      </c>
      <c r="BG17" s="95" t="s">
        <v>28</v>
      </c>
      <c r="BH17" s="95" t="s">
        <v>28</v>
      </c>
      <c r="BI17" s="95" t="s">
        <v>28</v>
      </c>
      <c r="BJ17" s="95" t="s">
        <v>28</v>
      </c>
      <c r="BK17" s="95">
        <v>1</v>
      </c>
      <c r="BL17" s="95">
        <v>2</v>
      </c>
      <c r="BM17" s="95">
        <v>3</v>
      </c>
      <c r="BN17" s="95" t="s">
        <v>28</v>
      </c>
      <c r="BO17" s="95" t="s">
        <v>28</v>
      </c>
      <c r="BP17" s="95" t="s">
        <v>28</v>
      </c>
      <c r="BQ17" s="95" t="s">
        <v>28</v>
      </c>
      <c r="BR17" s="96" t="s">
        <v>28</v>
      </c>
      <c r="BS17" s="96" t="s">
        <v>28</v>
      </c>
      <c r="BT17" s="96" t="s">
        <v>28</v>
      </c>
      <c r="BU17" s="96" t="s">
        <v>28</v>
      </c>
      <c r="BV17" s="107" t="s">
        <v>448</v>
      </c>
      <c r="BW17" s="108">
        <v>44.6</v>
      </c>
      <c r="BX17" s="108">
        <v>46.6</v>
      </c>
      <c r="BY17" s="108">
        <v>54</v>
      </c>
    </row>
    <row r="18" spans="1:77" x14ac:dyDescent="0.3">
      <c r="A18" t="s">
        <v>44</v>
      </c>
      <c r="B18" s="95">
        <v>150</v>
      </c>
      <c r="C18" s="95">
        <v>5849</v>
      </c>
      <c r="D18" s="109">
        <v>2.8825561900000001E-2</v>
      </c>
      <c r="E18" s="96">
        <v>2.3980118299999999E-2</v>
      </c>
      <c r="F18" s="96">
        <v>3.4650080200000002E-2</v>
      </c>
      <c r="G18" s="96">
        <v>9.5682449999999996E-36</v>
      </c>
      <c r="H18" s="98">
        <v>2.5645409500000001E-2</v>
      </c>
      <c r="I18" s="96">
        <v>2.1852912299999999E-2</v>
      </c>
      <c r="J18" s="96">
        <v>3.0096081399999999E-2</v>
      </c>
      <c r="K18" s="96">
        <v>0.30978531679999999</v>
      </c>
      <c r="L18" s="96">
        <v>0.25771183739999998</v>
      </c>
      <c r="M18" s="96">
        <v>0.37238080899999998</v>
      </c>
      <c r="N18" s="96" t="s">
        <v>28</v>
      </c>
      <c r="O18" s="95" t="s">
        <v>28</v>
      </c>
      <c r="P18" s="95" t="s">
        <v>28</v>
      </c>
      <c r="Q18" s="95" t="s">
        <v>28</v>
      </c>
      <c r="R18" s="95" t="s">
        <v>28</v>
      </c>
      <c r="S18" s="95">
        <v>151</v>
      </c>
      <c r="T18" s="95">
        <v>6363</v>
      </c>
      <c r="U18" s="109">
        <v>2.73803135E-2</v>
      </c>
      <c r="V18" s="96">
        <v>2.2776820999999999E-2</v>
      </c>
      <c r="W18" s="96">
        <v>3.29142319E-2</v>
      </c>
      <c r="X18" s="96">
        <v>1.687471E-38</v>
      </c>
      <c r="Y18" s="98">
        <v>2.37309445E-2</v>
      </c>
      <c r="Z18" s="96">
        <v>2.0232298499999999E-2</v>
      </c>
      <c r="AA18" s="96">
        <v>2.7834589699999999E-2</v>
      </c>
      <c r="AB18" s="96">
        <v>0.29562748280000001</v>
      </c>
      <c r="AC18" s="96">
        <v>0.2459231979</v>
      </c>
      <c r="AD18" s="96">
        <v>0.35537765180000003</v>
      </c>
      <c r="AE18" s="95" t="s">
        <v>28</v>
      </c>
      <c r="AF18" s="95" t="s">
        <v>28</v>
      </c>
      <c r="AG18" s="95" t="s">
        <v>28</v>
      </c>
      <c r="AH18" s="95" t="s">
        <v>28</v>
      </c>
      <c r="AI18" s="95" t="s">
        <v>28</v>
      </c>
      <c r="AJ18" s="95">
        <v>177</v>
      </c>
      <c r="AK18" s="95">
        <v>6116</v>
      </c>
      <c r="AL18" s="109">
        <v>3.43400778E-2</v>
      </c>
      <c r="AM18" s="96">
        <v>2.8838774399999999E-2</v>
      </c>
      <c r="AN18" s="96">
        <v>4.0890813400000003E-2</v>
      </c>
      <c r="AO18" s="96">
        <v>1.820171E-37</v>
      </c>
      <c r="AP18" s="98">
        <v>2.8940483999999999E-2</v>
      </c>
      <c r="AQ18" s="96">
        <v>2.4976154E-2</v>
      </c>
      <c r="AR18" s="96">
        <v>3.3534050599999997E-2</v>
      </c>
      <c r="AS18" s="96">
        <v>0.31998144769999998</v>
      </c>
      <c r="AT18" s="96">
        <v>0.26872020639999999</v>
      </c>
      <c r="AU18" s="96">
        <v>0.38102131680000001</v>
      </c>
      <c r="AV18" s="95" t="s">
        <v>28</v>
      </c>
      <c r="AW18" s="95" t="s">
        <v>28</v>
      </c>
      <c r="AX18" s="95" t="s">
        <v>28</v>
      </c>
      <c r="AY18" s="95" t="s">
        <v>28</v>
      </c>
      <c r="AZ18" s="95" t="s">
        <v>28</v>
      </c>
      <c r="BA18" s="95" t="s">
        <v>28</v>
      </c>
      <c r="BB18" s="95" t="s">
        <v>28</v>
      </c>
      <c r="BC18" s="95" t="s">
        <v>28</v>
      </c>
      <c r="BD18" s="95" t="s">
        <v>28</v>
      </c>
      <c r="BE18" s="95" t="s">
        <v>28</v>
      </c>
      <c r="BF18" s="95" t="s">
        <v>28</v>
      </c>
      <c r="BG18" s="95" t="s">
        <v>28</v>
      </c>
      <c r="BH18" s="95" t="s">
        <v>28</v>
      </c>
      <c r="BI18" s="95" t="s">
        <v>28</v>
      </c>
      <c r="BJ18" s="95" t="s">
        <v>28</v>
      </c>
      <c r="BK18" s="95">
        <v>1</v>
      </c>
      <c r="BL18" s="95">
        <v>2</v>
      </c>
      <c r="BM18" s="95">
        <v>3</v>
      </c>
      <c r="BN18" s="95" t="s">
        <v>28</v>
      </c>
      <c r="BO18" s="95" t="s">
        <v>28</v>
      </c>
      <c r="BP18" s="95" t="s">
        <v>28</v>
      </c>
      <c r="BQ18" s="95" t="s">
        <v>28</v>
      </c>
      <c r="BR18" s="96" t="s">
        <v>28</v>
      </c>
      <c r="BS18" s="96" t="s">
        <v>28</v>
      </c>
      <c r="BT18" s="96" t="s">
        <v>28</v>
      </c>
      <c r="BU18" s="96" t="s">
        <v>28</v>
      </c>
      <c r="BV18" s="107" t="s">
        <v>448</v>
      </c>
      <c r="BW18" s="108">
        <v>30</v>
      </c>
      <c r="BX18" s="108">
        <v>30.2</v>
      </c>
      <c r="BY18" s="108">
        <v>35.4</v>
      </c>
    </row>
    <row r="19" spans="1:77" x14ac:dyDescent="0.3">
      <c r="A19" t="s">
        <v>45</v>
      </c>
      <c r="B19" s="95">
        <v>7493</v>
      </c>
      <c r="C19" s="95">
        <v>72007</v>
      </c>
      <c r="D19" s="109">
        <v>9.3050123400000004E-2</v>
      </c>
      <c r="E19" s="96">
        <v>8.5503699599999997E-2</v>
      </c>
      <c r="F19" s="96">
        <v>0.1012625828</v>
      </c>
      <c r="G19" s="96" t="s">
        <v>28</v>
      </c>
      <c r="H19" s="98">
        <v>0.1040593276</v>
      </c>
      <c r="I19" s="96">
        <v>0.1017296608</v>
      </c>
      <c r="J19" s="96">
        <v>0.10644234499999999</v>
      </c>
      <c r="K19" s="96" t="s">
        <v>28</v>
      </c>
      <c r="L19" s="96" t="s">
        <v>28</v>
      </c>
      <c r="M19" s="96" t="s">
        <v>28</v>
      </c>
      <c r="N19" s="96" t="s">
        <v>28</v>
      </c>
      <c r="O19" s="95" t="s">
        <v>28</v>
      </c>
      <c r="P19" s="95" t="s">
        <v>28</v>
      </c>
      <c r="Q19" s="95" t="s">
        <v>28</v>
      </c>
      <c r="R19" s="95" t="s">
        <v>28</v>
      </c>
      <c r="S19" s="95">
        <v>7279</v>
      </c>
      <c r="T19" s="95">
        <v>75468</v>
      </c>
      <c r="U19" s="109">
        <v>9.2617618900000004E-2</v>
      </c>
      <c r="V19" s="96">
        <v>8.5100842900000001E-2</v>
      </c>
      <c r="W19" s="96">
        <v>0.10079833570000001</v>
      </c>
      <c r="X19" s="96" t="s">
        <v>28</v>
      </c>
      <c r="Y19" s="98">
        <v>9.6451476100000003E-2</v>
      </c>
      <c r="Z19" s="96">
        <v>9.4260981499999993E-2</v>
      </c>
      <c r="AA19" s="96">
        <v>9.8692874799999997E-2</v>
      </c>
      <c r="AB19" s="96" t="s">
        <v>28</v>
      </c>
      <c r="AC19" s="96" t="s">
        <v>28</v>
      </c>
      <c r="AD19" s="96" t="s">
        <v>28</v>
      </c>
      <c r="AE19" s="95" t="s">
        <v>28</v>
      </c>
      <c r="AF19" s="95" t="s">
        <v>28</v>
      </c>
      <c r="AG19" s="95" t="s">
        <v>28</v>
      </c>
      <c r="AH19" s="95" t="s">
        <v>28</v>
      </c>
      <c r="AI19" s="95" t="s">
        <v>28</v>
      </c>
      <c r="AJ19" s="95">
        <v>7748</v>
      </c>
      <c r="AK19" s="95">
        <v>72196</v>
      </c>
      <c r="AL19" s="109">
        <v>0.107318965</v>
      </c>
      <c r="AM19" s="96">
        <v>0.104955748</v>
      </c>
      <c r="AN19" s="96">
        <v>0.109735393</v>
      </c>
      <c r="AO19" s="96" t="s">
        <v>28</v>
      </c>
      <c r="AP19" s="98">
        <v>0.107318965</v>
      </c>
      <c r="AQ19" s="96">
        <v>0.104955748</v>
      </c>
      <c r="AR19" s="96">
        <v>0.109735393</v>
      </c>
      <c r="AS19" s="96" t="s">
        <v>28</v>
      </c>
      <c r="AT19" s="96" t="s">
        <v>28</v>
      </c>
      <c r="AU19" s="96" t="s">
        <v>28</v>
      </c>
      <c r="AV19" s="95" t="s">
        <v>28</v>
      </c>
      <c r="AW19" s="95" t="s">
        <v>28</v>
      </c>
      <c r="AX19" s="95" t="s">
        <v>28</v>
      </c>
      <c r="AY19" s="95" t="s">
        <v>28</v>
      </c>
      <c r="AZ19" s="95" t="s">
        <v>28</v>
      </c>
      <c r="BA19" s="95" t="s">
        <v>28</v>
      </c>
      <c r="BB19" s="95" t="s">
        <v>28</v>
      </c>
      <c r="BC19" s="95" t="s">
        <v>28</v>
      </c>
      <c r="BD19" s="95" t="s">
        <v>28</v>
      </c>
      <c r="BE19" s="95" t="s">
        <v>28</v>
      </c>
      <c r="BF19" s="95" t="s">
        <v>28</v>
      </c>
      <c r="BG19" s="95" t="s">
        <v>28</v>
      </c>
      <c r="BH19" s="95" t="s">
        <v>28</v>
      </c>
      <c r="BI19" s="95" t="s">
        <v>28</v>
      </c>
      <c r="BJ19" s="95" t="s">
        <v>28</v>
      </c>
      <c r="BK19" s="95" t="s">
        <v>28</v>
      </c>
      <c r="BL19" s="95" t="s">
        <v>28</v>
      </c>
      <c r="BM19" s="95" t="s">
        <v>28</v>
      </c>
      <c r="BN19" s="95" t="s">
        <v>28</v>
      </c>
      <c r="BO19" s="95" t="s">
        <v>28</v>
      </c>
      <c r="BP19" s="95" t="s">
        <v>28</v>
      </c>
      <c r="BQ19" s="95" t="s">
        <v>28</v>
      </c>
      <c r="BR19" s="96" t="s">
        <v>28</v>
      </c>
      <c r="BS19" s="96" t="s">
        <v>28</v>
      </c>
      <c r="BT19" s="96" t="s">
        <v>28</v>
      </c>
      <c r="BU19" s="96" t="s">
        <v>28</v>
      </c>
      <c r="BV19" s="107" t="s">
        <v>28</v>
      </c>
      <c r="BW19" s="108">
        <v>1498.6</v>
      </c>
      <c r="BX19" s="108">
        <v>1455.8</v>
      </c>
      <c r="BY19" s="108">
        <v>1549.6</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9" customWidth="1"/>
    <col min="2" max="2" width="20.77734375" style="68" customWidth="1"/>
    <col min="3" max="7" width="20.77734375" style="69" customWidth="1"/>
    <col min="8" max="8" width="20.77734375" style="68" customWidth="1"/>
    <col min="9" max="10" width="20.77734375" style="69" customWidth="1"/>
    <col min="11" max="12" width="10.5546875" style="69" customWidth="1"/>
    <col min="13" max="16384" width="9.33203125" style="69"/>
  </cols>
  <sheetData>
    <row r="1" spans="1:16" s="56" customFormat="1" ht="18.899999999999999" customHeight="1" x14ac:dyDescent="0.3">
      <c r="A1" s="111" t="s">
        <v>454</v>
      </c>
      <c r="B1" s="55"/>
      <c r="C1" s="55"/>
      <c r="D1" s="55"/>
      <c r="E1" s="55"/>
      <c r="F1" s="55"/>
      <c r="G1" s="55"/>
      <c r="H1" s="55"/>
      <c r="I1" s="55"/>
      <c r="J1" s="55"/>
      <c r="K1" s="55"/>
      <c r="L1" s="55"/>
    </row>
    <row r="2" spans="1:16" s="56" customFormat="1" ht="18.899999999999999" customHeight="1" x14ac:dyDescent="0.3">
      <c r="A2" s="1" t="s">
        <v>460</v>
      </c>
      <c r="B2" s="57"/>
      <c r="C2" s="57"/>
      <c r="D2" s="57"/>
      <c r="E2" s="57"/>
      <c r="F2" s="57"/>
      <c r="G2" s="57"/>
      <c r="H2" s="57"/>
      <c r="I2" s="57"/>
      <c r="J2" s="57"/>
      <c r="K2" s="55"/>
      <c r="L2" s="55"/>
    </row>
    <row r="3" spans="1:16" s="61" customFormat="1" ht="54" customHeight="1" x14ac:dyDescent="0.3">
      <c r="A3" s="114" t="s">
        <v>263</v>
      </c>
      <c r="B3" s="59" t="s">
        <v>426</v>
      </c>
      <c r="C3" s="59" t="s">
        <v>427</v>
      </c>
      <c r="D3" s="59" t="s">
        <v>428</v>
      </c>
      <c r="E3" s="59" t="s">
        <v>429</v>
      </c>
      <c r="F3" s="59" t="s">
        <v>430</v>
      </c>
      <c r="G3" s="59" t="s">
        <v>431</v>
      </c>
      <c r="H3" s="59" t="s">
        <v>432</v>
      </c>
      <c r="I3" s="59" t="s">
        <v>461</v>
      </c>
      <c r="J3" s="59" t="s">
        <v>433</v>
      </c>
      <c r="O3" s="62"/>
      <c r="P3" s="62"/>
    </row>
    <row r="4" spans="1:16" s="56" customFormat="1" ht="18.899999999999999" customHeight="1" x14ac:dyDescent="0.3">
      <c r="A4" s="73" t="s">
        <v>282</v>
      </c>
      <c r="B4" s="64">
        <v>23.2</v>
      </c>
      <c r="C4" s="88">
        <v>3.7048866200000004</v>
      </c>
      <c r="D4" s="88">
        <v>3.8981729499999997</v>
      </c>
      <c r="E4" s="64">
        <v>28.6</v>
      </c>
      <c r="F4" s="88">
        <v>3.6002014099999999</v>
      </c>
      <c r="G4" s="88">
        <v>3.9146259599999995</v>
      </c>
      <c r="H4" s="64">
        <v>33</v>
      </c>
      <c r="I4" s="88">
        <v>4.0175310399999997</v>
      </c>
      <c r="J4" s="88">
        <v>4.4036518600000001</v>
      </c>
    </row>
    <row r="5" spans="1:16" s="56" customFormat="1" ht="18.899999999999999" customHeight="1" x14ac:dyDescent="0.3">
      <c r="A5" s="73" t="s">
        <v>283</v>
      </c>
      <c r="B5" s="64">
        <v>8.8000000000000007</v>
      </c>
      <c r="C5" s="88">
        <v>3.3613445399999997</v>
      </c>
      <c r="D5" s="88">
        <v>3.4699747199999997</v>
      </c>
      <c r="E5" s="64">
        <v>8.6</v>
      </c>
      <c r="F5" s="88">
        <v>3.5102040799999998</v>
      </c>
      <c r="G5" s="88">
        <v>3.7546765500000001</v>
      </c>
      <c r="H5" s="64">
        <v>9.8000000000000007</v>
      </c>
      <c r="I5" s="88">
        <v>3.4482758600000003</v>
      </c>
      <c r="J5" s="88">
        <v>3.8427940399999998</v>
      </c>
    </row>
    <row r="6" spans="1:16" s="56" customFormat="1" ht="18.899999999999999" customHeight="1" x14ac:dyDescent="0.3">
      <c r="A6" s="73" t="s">
        <v>284</v>
      </c>
      <c r="B6" s="64">
        <v>22.8</v>
      </c>
      <c r="C6" s="88">
        <v>4.1140382500000001</v>
      </c>
      <c r="D6" s="88">
        <v>4.2624946900000005</v>
      </c>
      <c r="E6" s="64">
        <v>18.8</v>
      </c>
      <c r="F6" s="88">
        <v>3.2775453300000001</v>
      </c>
      <c r="G6" s="88">
        <v>3.4550035100000001</v>
      </c>
      <c r="H6" s="64">
        <v>27.4</v>
      </c>
      <c r="I6" s="88">
        <v>4.7225094800000003</v>
      </c>
      <c r="J6" s="88">
        <v>5.18265318</v>
      </c>
    </row>
    <row r="7" spans="1:16" s="56" customFormat="1" ht="18.899999999999999" customHeight="1" x14ac:dyDescent="0.3">
      <c r="A7" s="73" t="s">
        <v>285</v>
      </c>
      <c r="B7" s="64">
        <v>23.8</v>
      </c>
      <c r="C7" s="88">
        <v>3.9003605400000003</v>
      </c>
      <c r="D7" s="88">
        <v>3.9856663700000001</v>
      </c>
      <c r="E7" s="64">
        <v>22.6</v>
      </c>
      <c r="F7" s="88">
        <v>3.4503816800000005</v>
      </c>
      <c r="G7" s="88">
        <v>3.6733098499999999</v>
      </c>
      <c r="H7" s="64">
        <v>22.2</v>
      </c>
      <c r="I7" s="88">
        <v>3.78710338</v>
      </c>
      <c r="J7" s="88">
        <v>4.1050555000000006</v>
      </c>
    </row>
    <row r="8" spans="1:16" s="56" customFormat="1" ht="18.899999999999999" customHeight="1" x14ac:dyDescent="0.3">
      <c r="A8" s="73" t="s">
        <v>286</v>
      </c>
      <c r="B8" s="64">
        <v>15.6</v>
      </c>
      <c r="C8" s="88">
        <v>4.2025862099999998</v>
      </c>
      <c r="D8" s="88">
        <v>4.1369968500000001</v>
      </c>
      <c r="E8" s="64">
        <v>13.8</v>
      </c>
      <c r="F8" s="88">
        <v>3.3365570599999996</v>
      </c>
      <c r="G8" s="88">
        <v>3.4015098100000003</v>
      </c>
      <c r="H8" s="64">
        <v>14.2</v>
      </c>
      <c r="I8" s="88">
        <v>3.67494824</v>
      </c>
      <c r="J8" s="88">
        <v>3.8712622699999999</v>
      </c>
    </row>
    <row r="9" spans="1:16" s="56" customFormat="1" ht="18.899999999999999" customHeight="1" x14ac:dyDescent="0.3">
      <c r="A9" s="73" t="s">
        <v>287</v>
      </c>
      <c r="B9" s="64">
        <v>25.6</v>
      </c>
      <c r="C9" s="88">
        <v>3.8208955199999997</v>
      </c>
      <c r="D9" s="88">
        <v>3.8176879599999998</v>
      </c>
      <c r="E9" s="64">
        <v>28</v>
      </c>
      <c r="F9" s="88">
        <v>3.6745406799999998</v>
      </c>
      <c r="G9" s="88">
        <v>3.8456193600000002</v>
      </c>
      <c r="H9" s="64">
        <v>37</v>
      </c>
      <c r="I9" s="88">
        <v>4.4343240699999997</v>
      </c>
      <c r="J9" s="88">
        <v>4.8889443300000002</v>
      </c>
    </row>
    <row r="10" spans="1:16" s="56" customFormat="1" ht="18.899999999999999" customHeight="1" x14ac:dyDescent="0.3">
      <c r="A10" s="73" t="s">
        <v>288</v>
      </c>
      <c r="B10" s="64">
        <v>20.8</v>
      </c>
      <c r="C10" s="88">
        <v>4.0123456800000001</v>
      </c>
      <c r="D10" s="88">
        <v>4.1046381399999996</v>
      </c>
      <c r="E10" s="64">
        <v>15.6</v>
      </c>
      <c r="F10" s="88">
        <v>3.0456852799999998</v>
      </c>
      <c r="G10" s="88">
        <v>3.2854347899999996</v>
      </c>
      <c r="H10" s="64">
        <v>18.399999999999999</v>
      </c>
      <c r="I10" s="88">
        <v>3.83173678</v>
      </c>
      <c r="J10" s="88">
        <v>4.2215916700000005</v>
      </c>
    </row>
    <row r="11" spans="1:16" s="56" customFormat="1" ht="18.899999999999999" customHeight="1" x14ac:dyDescent="0.3">
      <c r="A11" s="73" t="s">
        <v>289</v>
      </c>
      <c r="B11" s="64">
        <v>46.6</v>
      </c>
      <c r="C11" s="88">
        <v>4.8260149099999996</v>
      </c>
      <c r="D11" s="88">
        <v>4.54986991</v>
      </c>
      <c r="E11" s="64">
        <v>41.8</v>
      </c>
      <c r="F11" s="88">
        <v>4.2324827899999997</v>
      </c>
      <c r="G11" s="88">
        <v>4.2330769999999998</v>
      </c>
      <c r="H11" s="64">
        <v>58.6</v>
      </c>
      <c r="I11" s="88">
        <v>6.10798416</v>
      </c>
      <c r="J11" s="88">
        <v>6.4526434699999999</v>
      </c>
    </row>
    <row r="12" spans="1:16" s="56" customFormat="1" ht="18.899999999999999" customHeight="1" x14ac:dyDescent="0.3">
      <c r="A12" s="73" t="s">
        <v>290</v>
      </c>
      <c r="B12" s="64">
        <v>36.799999999999997</v>
      </c>
      <c r="C12" s="88">
        <v>9.015188629999999</v>
      </c>
      <c r="D12" s="88">
        <v>7.9953736700000002</v>
      </c>
      <c r="E12" s="64">
        <v>30.6</v>
      </c>
      <c r="F12" s="88">
        <v>7.6157292200000004</v>
      </c>
      <c r="G12" s="88">
        <v>7.3479536699999999</v>
      </c>
      <c r="H12" s="64">
        <v>37.799999999999997</v>
      </c>
      <c r="I12" s="88">
        <v>9.5214105800000013</v>
      </c>
      <c r="J12" s="88">
        <v>9.6392580699999986</v>
      </c>
    </row>
    <row r="13" spans="1:16" s="56" customFormat="1" ht="18.899999999999999" customHeight="1" x14ac:dyDescent="0.3">
      <c r="A13" s="73" t="s">
        <v>291</v>
      </c>
      <c r="B13" s="64">
        <v>18.600000000000001</v>
      </c>
      <c r="C13" s="88">
        <v>3.7155413499999996</v>
      </c>
      <c r="D13" s="88">
        <v>3.6615200899999998</v>
      </c>
      <c r="E13" s="64">
        <v>18.8</v>
      </c>
      <c r="F13" s="88">
        <v>3.4970238100000004</v>
      </c>
      <c r="G13" s="88">
        <v>3.5671105699999996</v>
      </c>
      <c r="H13" s="64">
        <v>27.8</v>
      </c>
      <c r="I13" s="88">
        <v>5.56</v>
      </c>
      <c r="J13" s="88">
        <v>5.94462651</v>
      </c>
    </row>
    <row r="14" spans="1:16" s="56" customFormat="1" ht="18.899999999999999" customHeight="1" x14ac:dyDescent="0.3">
      <c r="A14" s="73" t="s">
        <v>292</v>
      </c>
      <c r="B14" s="64">
        <v>105.4</v>
      </c>
      <c r="C14" s="88">
        <v>11.03896104</v>
      </c>
      <c r="D14" s="88">
        <v>9.595224</v>
      </c>
      <c r="E14" s="64">
        <v>92.2</v>
      </c>
      <c r="F14" s="88">
        <v>10.21493463</v>
      </c>
      <c r="G14" s="88">
        <v>9.3803602099999992</v>
      </c>
      <c r="H14" s="64">
        <v>91.6</v>
      </c>
      <c r="I14" s="88">
        <v>12.510243099999999</v>
      </c>
      <c r="J14" s="88">
        <v>12.02097646</v>
      </c>
    </row>
    <row r="15" spans="1:16" s="56" customFormat="1" ht="18.899999999999999" customHeight="1" x14ac:dyDescent="0.3">
      <c r="A15" s="73" t="s">
        <v>293</v>
      </c>
      <c r="B15" s="64">
        <v>101.2</v>
      </c>
      <c r="C15" s="88">
        <v>14.952718679999998</v>
      </c>
      <c r="D15" s="88">
        <v>12.068478300000001</v>
      </c>
      <c r="E15" s="64">
        <v>95.8</v>
      </c>
      <c r="F15" s="88">
        <v>13.72886214</v>
      </c>
      <c r="G15" s="88">
        <v>12.059231069999999</v>
      </c>
      <c r="H15" s="64">
        <v>83.2</v>
      </c>
      <c r="I15" s="88">
        <v>14.777975130000002</v>
      </c>
      <c r="J15" s="88">
        <v>13.597001349999999</v>
      </c>
    </row>
    <row r="16" spans="1:16" s="56" customFormat="1" ht="18.899999999999999" customHeight="1" x14ac:dyDescent="0.3">
      <c r="A16" s="73" t="s">
        <v>294</v>
      </c>
      <c r="B16" s="64">
        <v>459.4</v>
      </c>
      <c r="C16" s="88">
        <v>6.4217618600000002</v>
      </c>
      <c r="D16" s="88">
        <v>4.9748114500000007</v>
      </c>
      <c r="E16" s="64">
        <v>418.2</v>
      </c>
      <c r="F16" s="88">
        <v>5.5777848900000002</v>
      </c>
      <c r="G16" s="88">
        <v>4.64397459</v>
      </c>
      <c r="H16" s="64">
        <v>463.8</v>
      </c>
      <c r="I16" s="88">
        <v>6.4948886699999999</v>
      </c>
      <c r="J16" s="88">
        <v>5.8886217599999995</v>
      </c>
    </row>
    <row r="17" spans="1:10" s="56" customFormat="1" ht="18.899999999999999" customHeight="1" x14ac:dyDescent="0.3">
      <c r="A17" s="73" t="s">
        <v>295</v>
      </c>
      <c r="B17" s="64">
        <v>0</v>
      </c>
      <c r="C17" s="88">
        <v>1.8836078E-6</v>
      </c>
      <c r="D17" s="88">
        <v>2.7590472E-7</v>
      </c>
      <c r="E17" s="64">
        <v>1.6</v>
      </c>
      <c r="F17" s="88">
        <v>22.85714286</v>
      </c>
      <c r="G17" s="88">
        <v>19.689060189999999</v>
      </c>
      <c r="H17" s="64">
        <v>2</v>
      </c>
      <c r="I17" s="88">
        <v>41.666666670000005</v>
      </c>
      <c r="J17" s="88">
        <v>39.694961130000003</v>
      </c>
    </row>
    <row r="18" spans="1:10" s="56" customFormat="1" ht="18.899999999999999" customHeight="1" x14ac:dyDescent="0.3">
      <c r="A18" s="74" t="s">
        <v>169</v>
      </c>
      <c r="B18" s="75">
        <v>449.2</v>
      </c>
      <c r="C18" s="91">
        <v>6.3001402500000001</v>
      </c>
      <c r="D18" s="91">
        <v>6.0189172300000005</v>
      </c>
      <c r="E18" s="75">
        <v>416.8</v>
      </c>
      <c r="F18" s="91">
        <v>5.5646044200000002</v>
      </c>
      <c r="G18" s="91">
        <v>5.9075911000000003</v>
      </c>
      <c r="H18" s="75">
        <v>463</v>
      </c>
      <c r="I18" s="91">
        <v>6.4942351399999998</v>
      </c>
      <c r="J18" s="91">
        <v>7.3294623399999992</v>
      </c>
    </row>
    <row r="19" spans="1:10" s="56" customFormat="1" ht="18.899999999999999" customHeight="1" x14ac:dyDescent="0.3">
      <c r="A19" s="76" t="s">
        <v>29</v>
      </c>
      <c r="B19" s="77">
        <v>1498.6</v>
      </c>
      <c r="C19" s="92">
        <v>10.405932760000001</v>
      </c>
      <c r="D19" s="92">
        <v>9.3755468999999998</v>
      </c>
      <c r="E19" s="77">
        <v>1455.8</v>
      </c>
      <c r="F19" s="92">
        <v>9.6451476100000004</v>
      </c>
      <c r="G19" s="92">
        <v>9.3354833799999994</v>
      </c>
      <c r="H19" s="77">
        <v>1549.6</v>
      </c>
      <c r="I19" s="92">
        <v>10.7318965</v>
      </c>
      <c r="J19" s="92">
        <v>10.7318965</v>
      </c>
    </row>
    <row r="20" spans="1:10" ht="18.899999999999999" customHeight="1" x14ac:dyDescent="0.25">
      <c r="A20" s="67" t="s">
        <v>415</v>
      </c>
    </row>
    <row r="22" spans="1:10" ht="15.6" x14ac:dyDescent="0.3">
      <c r="A22" s="112" t="s">
        <v>463</v>
      </c>
      <c r="B22" s="70"/>
      <c r="C22" s="70"/>
      <c r="D22" s="70"/>
      <c r="E22" s="70"/>
      <c r="F22" s="70"/>
      <c r="G22" s="70"/>
      <c r="H22" s="70"/>
      <c r="I22" s="70"/>
      <c r="J22"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5"/>
  <sheetViews>
    <sheetView showGridLines="0" zoomScale="90" zoomScaleNormal="90" workbookViewId="0"/>
  </sheetViews>
  <sheetFormatPr defaultColWidth="9.33203125" defaultRowHeight="15" x14ac:dyDescent="0.25"/>
  <cols>
    <col min="1" max="1" width="39.5546875" style="69" customWidth="1"/>
    <col min="2" max="2" width="20.77734375" style="68" customWidth="1"/>
    <col min="3" max="7" width="20.77734375" style="69" customWidth="1"/>
    <col min="8" max="8" width="20.77734375" style="68" customWidth="1"/>
    <col min="9" max="10" width="20.77734375" style="69" customWidth="1"/>
    <col min="11" max="12" width="10.5546875" style="69" customWidth="1"/>
    <col min="13" max="16384" width="9.33203125" style="69"/>
  </cols>
  <sheetData>
    <row r="1" spans="1:16" s="56" customFormat="1" ht="18.899999999999999" customHeight="1" x14ac:dyDescent="0.3">
      <c r="A1" s="111" t="s">
        <v>455</v>
      </c>
      <c r="B1" s="55"/>
      <c r="C1" s="55"/>
      <c r="D1" s="55"/>
      <c r="E1" s="55"/>
      <c r="F1" s="55"/>
      <c r="G1" s="55"/>
      <c r="H1" s="55"/>
      <c r="I1" s="55"/>
      <c r="J1" s="55"/>
      <c r="K1" s="55"/>
      <c r="L1" s="55"/>
    </row>
    <row r="2" spans="1:16" s="56" customFormat="1" ht="18.899999999999999" customHeight="1" x14ac:dyDescent="0.3">
      <c r="A2" s="1" t="s">
        <v>460</v>
      </c>
      <c r="B2" s="57"/>
      <c r="C2" s="57"/>
      <c r="D2" s="57"/>
      <c r="E2" s="57"/>
      <c r="F2" s="57"/>
      <c r="G2" s="57"/>
      <c r="H2" s="57"/>
      <c r="I2" s="57"/>
      <c r="J2" s="57"/>
      <c r="K2" s="55"/>
      <c r="L2" s="55"/>
    </row>
    <row r="3" spans="1:16" s="61" customFormat="1" ht="54" customHeight="1" x14ac:dyDescent="0.3">
      <c r="A3" s="114" t="s">
        <v>263</v>
      </c>
      <c r="B3" s="59" t="s">
        <v>426</v>
      </c>
      <c r="C3" s="59" t="s">
        <v>427</v>
      </c>
      <c r="D3" s="59" t="s">
        <v>428</v>
      </c>
      <c r="E3" s="59" t="s">
        <v>429</v>
      </c>
      <c r="F3" s="59" t="s">
        <v>430</v>
      </c>
      <c r="G3" s="59" t="s">
        <v>431</v>
      </c>
      <c r="H3" s="59" t="s">
        <v>432</v>
      </c>
      <c r="I3" s="59" t="s">
        <v>461</v>
      </c>
      <c r="J3" s="59" t="s">
        <v>433</v>
      </c>
      <c r="O3" s="62"/>
      <c r="P3" s="62"/>
    </row>
    <row r="4" spans="1:16" s="56" customFormat="1" ht="18.899999999999999" customHeight="1" x14ac:dyDescent="0.3">
      <c r="A4" s="73" t="s">
        <v>296</v>
      </c>
      <c r="B4" s="64">
        <v>16.2</v>
      </c>
      <c r="C4" s="88">
        <v>4.16881112</v>
      </c>
      <c r="D4" s="88">
        <v>4.4042256699999998</v>
      </c>
      <c r="E4" s="64">
        <v>23</v>
      </c>
      <c r="F4" s="88">
        <v>4.0881620999999999</v>
      </c>
      <c r="G4" s="88">
        <v>4.5826203000000003</v>
      </c>
      <c r="H4" s="64">
        <v>27</v>
      </c>
      <c r="I4" s="88">
        <v>4.4204322200000004</v>
      </c>
      <c r="J4" s="88">
        <v>4.7164965299999997</v>
      </c>
    </row>
    <row r="5" spans="1:16" s="56" customFormat="1" ht="18.899999999999999" customHeight="1" x14ac:dyDescent="0.3">
      <c r="A5" s="73" t="s">
        <v>297</v>
      </c>
      <c r="B5" s="64">
        <v>7</v>
      </c>
      <c r="C5" s="88">
        <v>2.9461279500000002</v>
      </c>
      <c r="D5" s="88">
        <v>3.20189067</v>
      </c>
      <c r="E5" s="64">
        <v>5.6</v>
      </c>
      <c r="F5" s="88">
        <v>2.4158757500000001</v>
      </c>
      <c r="G5" s="88">
        <v>2.6227652899999998</v>
      </c>
      <c r="H5" s="64">
        <v>6</v>
      </c>
      <c r="I5" s="88">
        <v>2.8490028500000002</v>
      </c>
      <c r="J5" s="88">
        <v>3.1583747400000002</v>
      </c>
    </row>
    <row r="6" spans="1:16" s="56" customFormat="1" ht="18.899999999999999" customHeight="1" x14ac:dyDescent="0.3">
      <c r="A6" s="73" t="s">
        <v>283</v>
      </c>
      <c r="B6" s="64">
        <v>8.8000000000000007</v>
      </c>
      <c r="C6" s="88">
        <v>3.3613445399999997</v>
      </c>
      <c r="D6" s="88">
        <v>3.5625227800000001</v>
      </c>
      <c r="E6" s="64">
        <v>8.6</v>
      </c>
      <c r="F6" s="88">
        <v>3.5102040799999998</v>
      </c>
      <c r="G6" s="88">
        <v>3.8194099099999996</v>
      </c>
      <c r="H6" s="64">
        <v>9.8000000000000007</v>
      </c>
      <c r="I6" s="88">
        <v>3.4482758600000003</v>
      </c>
      <c r="J6" s="88">
        <v>3.8542666000000003</v>
      </c>
    </row>
    <row r="7" spans="1:16" s="56" customFormat="1" ht="18.899999999999999" customHeight="1" x14ac:dyDescent="0.3">
      <c r="A7" s="73" t="s">
        <v>298</v>
      </c>
      <c r="B7" s="64">
        <v>13.6</v>
      </c>
      <c r="C7" s="88">
        <v>3.3057851200000004</v>
      </c>
      <c r="D7" s="88">
        <v>3.5330037699999997</v>
      </c>
      <c r="E7" s="64">
        <v>12.4</v>
      </c>
      <c r="F7" s="88">
        <v>2.8492647099999999</v>
      </c>
      <c r="G7" s="88">
        <v>3.04074635</v>
      </c>
      <c r="H7" s="64">
        <v>16.2</v>
      </c>
      <c r="I7" s="88">
        <v>3.5840708000000001</v>
      </c>
      <c r="J7" s="88">
        <v>3.9114657300000002</v>
      </c>
    </row>
    <row r="8" spans="1:16" s="56" customFormat="1" ht="18.899999999999999" customHeight="1" x14ac:dyDescent="0.3">
      <c r="A8" s="73" t="s">
        <v>299</v>
      </c>
      <c r="B8" s="64">
        <v>9.1999999999999993</v>
      </c>
      <c r="C8" s="88">
        <v>6.4425770300000007</v>
      </c>
      <c r="D8" s="88">
        <v>6.4051274100000004</v>
      </c>
      <c r="E8" s="64">
        <v>6.4</v>
      </c>
      <c r="F8" s="88">
        <v>4.6242774600000001</v>
      </c>
      <c r="G8" s="88">
        <v>4.6867872300000002</v>
      </c>
      <c r="H8" s="64">
        <v>11.2</v>
      </c>
      <c r="I8" s="88">
        <v>8.7363494500000005</v>
      </c>
      <c r="J8" s="88">
        <v>9.1827721900000014</v>
      </c>
    </row>
    <row r="9" spans="1:16" s="56" customFormat="1" ht="18.899999999999999" customHeight="1" x14ac:dyDescent="0.3">
      <c r="A9" s="73" t="s">
        <v>300</v>
      </c>
      <c r="B9" s="64">
        <v>10</v>
      </c>
      <c r="C9" s="88">
        <v>2.9886431600000001</v>
      </c>
      <c r="D9" s="88">
        <v>3.21844917</v>
      </c>
      <c r="E9" s="64">
        <v>8.4</v>
      </c>
      <c r="F9" s="88">
        <v>2.3608769000000001</v>
      </c>
      <c r="G9" s="88">
        <v>2.5521763699999997</v>
      </c>
      <c r="H9" s="64">
        <v>8.4</v>
      </c>
      <c r="I9" s="88">
        <v>2.7308192500000001</v>
      </c>
      <c r="J9" s="88">
        <v>2.9511674799999996</v>
      </c>
    </row>
    <row r="10" spans="1:16" s="56" customFormat="1" ht="18.899999999999999" customHeight="1" x14ac:dyDescent="0.3">
      <c r="A10" s="73" t="s">
        <v>301</v>
      </c>
      <c r="B10" s="64">
        <v>13.8</v>
      </c>
      <c r="C10" s="88">
        <v>5.0072568900000007</v>
      </c>
      <c r="D10" s="88">
        <v>4.9821774400000001</v>
      </c>
      <c r="E10" s="64">
        <v>14.2</v>
      </c>
      <c r="F10" s="88">
        <v>4.7459893000000006</v>
      </c>
      <c r="G10" s="88">
        <v>4.9513584000000002</v>
      </c>
      <c r="H10" s="64">
        <v>13.8</v>
      </c>
      <c r="I10" s="88">
        <v>4.9533381199999997</v>
      </c>
      <c r="J10" s="88">
        <v>5.3486992099999995</v>
      </c>
    </row>
    <row r="11" spans="1:16" s="56" customFormat="1" ht="18.899999999999999" customHeight="1" x14ac:dyDescent="0.3">
      <c r="A11" s="73" t="s">
        <v>286</v>
      </c>
      <c r="B11" s="64">
        <v>15.6</v>
      </c>
      <c r="C11" s="88">
        <v>4.2025862099999998</v>
      </c>
      <c r="D11" s="88">
        <v>4.2486705599999999</v>
      </c>
      <c r="E11" s="64">
        <v>13.8</v>
      </c>
      <c r="F11" s="88">
        <v>3.3365570599999996</v>
      </c>
      <c r="G11" s="88">
        <v>3.5153519900000001</v>
      </c>
      <c r="H11" s="64">
        <v>14.2</v>
      </c>
      <c r="I11" s="88">
        <v>3.67494824</v>
      </c>
      <c r="J11" s="88">
        <v>3.8613997400000004</v>
      </c>
    </row>
    <row r="12" spans="1:16" s="56" customFormat="1" ht="18.899999999999999" customHeight="1" x14ac:dyDescent="0.3">
      <c r="A12" s="73" t="s">
        <v>302</v>
      </c>
      <c r="B12" s="64">
        <v>10.8</v>
      </c>
      <c r="C12" s="88">
        <v>4.0178571400000003</v>
      </c>
      <c r="D12" s="88">
        <v>4.0599471899999999</v>
      </c>
      <c r="E12" s="64">
        <v>14.8</v>
      </c>
      <c r="F12" s="88">
        <v>4.6424090299999996</v>
      </c>
      <c r="G12" s="88">
        <v>4.9506232999999993</v>
      </c>
      <c r="H12" s="64">
        <v>14.4</v>
      </c>
      <c r="I12" s="88">
        <v>4.63917526</v>
      </c>
      <c r="J12" s="88">
        <v>5.1795934199999998</v>
      </c>
    </row>
    <row r="13" spans="1:16" s="56" customFormat="1" ht="18.899999999999999" customHeight="1" x14ac:dyDescent="0.3">
      <c r="A13" s="73" t="s">
        <v>303</v>
      </c>
      <c r="B13" s="64">
        <v>1.2</v>
      </c>
      <c r="C13" s="88">
        <v>3.2085561499999997</v>
      </c>
      <c r="D13" s="88">
        <v>3.3803092499999998</v>
      </c>
      <c r="E13" s="64" t="s">
        <v>421</v>
      </c>
      <c r="F13" s="88">
        <v>0</v>
      </c>
      <c r="G13" s="88">
        <v>0</v>
      </c>
      <c r="H13" s="64">
        <v>2.2000000000000002</v>
      </c>
      <c r="I13" s="88">
        <v>3.8461538500000003</v>
      </c>
      <c r="J13" s="88">
        <v>4.1924664299999996</v>
      </c>
    </row>
    <row r="14" spans="1:16" s="56" customFormat="1" ht="18.899999999999999" customHeight="1" x14ac:dyDescent="0.3">
      <c r="A14" s="73" t="s">
        <v>304</v>
      </c>
      <c r="B14" s="64">
        <v>13.6</v>
      </c>
      <c r="C14" s="88">
        <v>3.7383177599999997</v>
      </c>
      <c r="D14" s="88">
        <v>3.8598670199999998</v>
      </c>
      <c r="E14" s="64">
        <v>12.8</v>
      </c>
      <c r="F14" s="88">
        <v>3.1698860799999999</v>
      </c>
      <c r="G14" s="88">
        <v>3.3404844500000004</v>
      </c>
      <c r="H14" s="64">
        <v>20.399999999999999</v>
      </c>
      <c r="I14" s="88">
        <v>4.3701799499999998</v>
      </c>
      <c r="J14" s="88">
        <v>4.88194222</v>
      </c>
    </row>
    <row r="15" spans="1:16" s="56" customFormat="1" ht="18.899999999999999" customHeight="1" x14ac:dyDescent="0.3">
      <c r="A15" s="73" t="s">
        <v>305</v>
      </c>
      <c r="B15" s="64">
        <v>10.4</v>
      </c>
      <c r="C15" s="88">
        <v>3.2439176500000002</v>
      </c>
      <c r="D15" s="88">
        <v>3.4565109899999999</v>
      </c>
      <c r="E15" s="64">
        <v>7.2</v>
      </c>
      <c r="F15" s="88">
        <v>2.1647624800000003</v>
      </c>
      <c r="G15" s="88">
        <v>2.3672260700000001</v>
      </c>
      <c r="H15" s="64">
        <v>11.2</v>
      </c>
      <c r="I15" s="88">
        <v>3.3254156799999999</v>
      </c>
      <c r="J15" s="88">
        <v>3.8232666399999995</v>
      </c>
    </row>
    <row r="16" spans="1:16" s="56" customFormat="1" ht="18.899999999999999" customHeight="1" x14ac:dyDescent="0.3">
      <c r="A16" s="73" t="s">
        <v>306</v>
      </c>
      <c r="B16" s="64">
        <v>10.4</v>
      </c>
      <c r="C16" s="88">
        <v>5.2578361999999998</v>
      </c>
      <c r="D16" s="88">
        <v>5.2334569000000002</v>
      </c>
      <c r="E16" s="64">
        <v>8.4</v>
      </c>
      <c r="F16" s="88">
        <v>4.6770601300000001</v>
      </c>
      <c r="G16" s="88">
        <v>4.9210117999999996</v>
      </c>
      <c r="H16" s="64">
        <v>7.2</v>
      </c>
      <c r="I16" s="88">
        <v>5.0209204999999999</v>
      </c>
      <c r="J16" s="88">
        <v>5.1840461800000002</v>
      </c>
    </row>
    <row r="17" spans="1:12" s="56" customFormat="1" ht="18.899999999999999" customHeight="1" x14ac:dyDescent="0.3">
      <c r="A17" s="73" t="s">
        <v>307</v>
      </c>
      <c r="B17" s="64">
        <v>1.4</v>
      </c>
      <c r="C17" s="88">
        <v>2.0527859200000003</v>
      </c>
      <c r="D17" s="88">
        <v>2.1868014499999999</v>
      </c>
      <c r="E17" s="64">
        <v>1.6</v>
      </c>
      <c r="F17" s="88">
        <v>2.9411764699999998</v>
      </c>
      <c r="G17" s="88">
        <v>3.2214689999999999</v>
      </c>
      <c r="H17" s="64">
        <v>1.6</v>
      </c>
      <c r="I17" s="88">
        <v>2.7777777800000001</v>
      </c>
      <c r="J17" s="88">
        <v>3.0829848100000001</v>
      </c>
    </row>
    <row r="18" spans="1:12" s="56" customFormat="1" ht="18.899999999999999" customHeight="1" x14ac:dyDescent="0.3">
      <c r="A18" s="73" t="s">
        <v>308</v>
      </c>
      <c r="B18" s="64">
        <v>14</v>
      </c>
      <c r="C18" s="88">
        <v>4.6174142500000004</v>
      </c>
      <c r="D18" s="88">
        <v>4.4910344799999997</v>
      </c>
      <c r="E18" s="64">
        <v>13.2</v>
      </c>
      <c r="F18" s="88">
        <v>3.8892162600000004</v>
      </c>
      <c r="G18" s="88">
        <v>4.0960204100000004</v>
      </c>
      <c r="H18" s="64">
        <v>16</v>
      </c>
      <c r="I18" s="88">
        <v>4.8250904700000001</v>
      </c>
      <c r="J18" s="88">
        <v>5.1526971499999998</v>
      </c>
    </row>
    <row r="19" spans="1:12" s="56" customFormat="1" ht="18.899999999999999" customHeight="1" x14ac:dyDescent="0.3">
      <c r="A19" s="73" t="s">
        <v>309</v>
      </c>
      <c r="B19" s="64">
        <v>13.4</v>
      </c>
      <c r="C19" s="88">
        <v>3.8661281000000001</v>
      </c>
      <c r="D19" s="88">
        <v>3.8346038499999997</v>
      </c>
      <c r="E19" s="64">
        <v>9.1999999999999993</v>
      </c>
      <c r="F19" s="88">
        <v>2.66512167</v>
      </c>
      <c r="G19" s="88">
        <v>2.7631194400000001</v>
      </c>
      <c r="H19" s="64">
        <v>17.8</v>
      </c>
      <c r="I19" s="88">
        <v>5.1534452799999997</v>
      </c>
      <c r="J19" s="88">
        <v>5.5155805000000004</v>
      </c>
    </row>
    <row r="20" spans="1:12" s="56" customFormat="1" ht="18.899999999999999" customHeight="1" x14ac:dyDescent="0.3">
      <c r="A20" s="73" t="s">
        <v>310</v>
      </c>
      <c r="B20" s="64">
        <v>17.8</v>
      </c>
      <c r="C20" s="88">
        <v>7.1890145399999996</v>
      </c>
      <c r="D20" s="88">
        <v>6.5783784799999996</v>
      </c>
      <c r="E20" s="64">
        <v>17.8</v>
      </c>
      <c r="F20" s="88">
        <v>7.1600965399999996</v>
      </c>
      <c r="G20" s="88">
        <v>6.6398331500000003</v>
      </c>
      <c r="H20" s="64">
        <v>23.2</v>
      </c>
      <c r="I20" s="88">
        <v>10.3202847</v>
      </c>
      <c r="J20" s="88">
        <v>10.203215220000001</v>
      </c>
    </row>
    <row r="21" spans="1:12" s="56" customFormat="1" ht="18.899999999999999" customHeight="1" x14ac:dyDescent="0.3">
      <c r="A21" s="73" t="s">
        <v>311</v>
      </c>
      <c r="B21" s="64">
        <v>6.8</v>
      </c>
      <c r="C21" s="88">
        <v>3.6208732700000001</v>
      </c>
      <c r="D21" s="88">
        <v>3.6237771299999997</v>
      </c>
      <c r="E21" s="64">
        <v>6.4</v>
      </c>
      <c r="F21" s="88">
        <v>3.4557235399999997</v>
      </c>
      <c r="G21" s="88">
        <v>3.6552467700000002</v>
      </c>
      <c r="H21" s="64">
        <v>11.6</v>
      </c>
      <c r="I21" s="88">
        <v>6.0041407900000001</v>
      </c>
      <c r="J21" s="88">
        <v>6.5763949200000003</v>
      </c>
    </row>
    <row r="22" spans="1:12" s="56" customFormat="1" ht="18.899999999999999" customHeight="1" x14ac:dyDescent="0.3">
      <c r="A22" s="73" t="s">
        <v>312</v>
      </c>
      <c r="B22" s="64">
        <v>30</v>
      </c>
      <c r="C22" s="88">
        <v>13.61161525</v>
      </c>
      <c r="D22" s="88">
        <v>11.780890019999999</v>
      </c>
      <c r="E22" s="64">
        <v>24.2</v>
      </c>
      <c r="F22" s="88">
        <v>11.172668509999999</v>
      </c>
      <c r="G22" s="88">
        <v>10.510836079999999</v>
      </c>
      <c r="H22" s="64">
        <v>26.2</v>
      </c>
      <c r="I22" s="88">
        <v>12.855740920000001</v>
      </c>
      <c r="J22" s="88">
        <v>12.362209640000001</v>
      </c>
    </row>
    <row r="23" spans="1:12" s="56" customFormat="1" ht="18.899999999999999" customHeight="1" x14ac:dyDescent="0.3">
      <c r="A23" s="73" t="s">
        <v>313</v>
      </c>
      <c r="B23" s="64">
        <v>10.6</v>
      </c>
      <c r="C23" s="88">
        <v>4.1181041199999999</v>
      </c>
      <c r="D23" s="88">
        <v>4.1041386200000005</v>
      </c>
      <c r="E23" s="64">
        <v>9.1999999999999993</v>
      </c>
      <c r="F23" s="88">
        <v>3.3674963400000002</v>
      </c>
      <c r="G23" s="88">
        <v>3.4196969299999997</v>
      </c>
      <c r="H23" s="64">
        <v>11.8</v>
      </c>
      <c r="I23" s="88">
        <v>4.7427652700000005</v>
      </c>
      <c r="J23" s="88">
        <v>5.1630706399999999</v>
      </c>
    </row>
    <row r="24" spans="1:12" s="56" customFormat="1" ht="18.899999999999999" customHeight="1" x14ac:dyDescent="0.3">
      <c r="A24" s="73" t="s">
        <v>314</v>
      </c>
      <c r="B24" s="64">
        <v>8</v>
      </c>
      <c r="C24" s="88">
        <v>3.28947368</v>
      </c>
      <c r="D24" s="88">
        <v>3.2720922299999997</v>
      </c>
      <c r="E24" s="64">
        <v>9.6</v>
      </c>
      <c r="F24" s="88">
        <v>3.6308623300000002</v>
      </c>
      <c r="G24" s="88">
        <v>3.7799486700000005</v>
      </c>
      <c r="H24" s="64">
        <v>16</v>
      </c>
      <c r="I24" s="88">
        <v>6.3694267499999997</v>
      </c>
      <c r="J24" s="88">
        <v>6.9487990799999997</v>
      </c>
    </row>
    <row r="25" spans="1:12" s="56" customFormat="1" ht="18.899999999999999" customHeight="1" x14ac:dyDescent="0.3">
      <c r="A25" s="73" t="s">
        <v>295</v>
      </c>
      <c r="B25" s="64">
        <v>0</v>
      </c>
      <c r="C25" s="88">
        <v>1.8836078E-6</v>
      </c>
      <c r="D25" s="88">
        <v>2.7590472E-7</v>
      </c>
      <c r="E25" s="64" t="s">
        <v>421</v>
      </c>
      <c r="F25" s="88">
        <v>22.85714286</v>
      </c>
      <c r="G25" s="88">
        <v>19.689060189999999</v>
      </c>
      <c r="H25" s="64">
        <v>2</v>
      </c>
      <c r="I25" s="88">
        <v>41.666666670000005</v>
      </c>
      <c r="J25" s="88">
        <v>39.694961130000003</v>
      </c>
    </row>
    <row r="26" spans="1:12" s="56" customFormat="1" ht="18.899999999999999" customHeight="1" x14ac:dyDescent="0.3">
      <c r="A26" s="73" t="s">
        <v>315</v>
      </c>
      <c r="B26" s="64">
        <v>45.8</v>
      </c>
      <c r="C26" s="88">
        <v>9.3890938899999998</v>
      </c>
      <c r="D26" s="88">
        <v>8.6267196599999991</v>
      </c>
      <c r="E26" s="64">
        <v>39.200000000000003</v>
      </c>
      <c r="F26" s="88">
        <v>8.9293849699999992</v>
      </c>
      <c r="G26" s="88">
        <v>8.6207755699999993</v>
      </c>
      <c r="H26" s="64">
        <v>37.4</v>
      </c>
      <c r="I26" s="88">
        <v>10.40044494</v>
      </c>
      <c r="J26" s="88">
        <v>10.368576170000001</v>
      </c>
    </row>
    <row r="27" spans="1:12" s="56" customFormat="1" ht="18.899999999999999" customHeight="1" x14ac:dyDescent="0.3">
      <c r="A27" s="73" t="s">
        <v>316</v>
      </c>
      <c r="B27" s="64">
        <v>59.6</v>
      </c>
      <c r="C27" s="88">
        <v>12.76231263</v>
      </c>
      <c r="D27" s="88">
        <v>11.32920807</v>
      </c>
      <c r="E27" s="64">
        <v>53</v>
      </c>
      <c r="F27" s="88">
        <v>11.4322692</v>
      </c>
      <c r="G27" s="88">
        <v>10.422273749999999</v>
      </c>
      <c r="H27" s="64">
        <v>54.2</v>
      </c>
      <c r="I27" s="88">
        <v>14.546430490000001</v>
      </c>
      <c r="J27" s="88">
        <v>13.46215439</v>
      </c>
    </row>
    <row r="28" spans="1:12" s="56" customFormat="1" ht="18.899999999999999" customHeight="1" x14ac:dyDescent="0.3">
      <c r="A28" s="73" t="s">
        <v>317</v>
      </c>
      <c r="B28" s="64">
        <v>39.799999999999997</v>
      </c>
      <c r="C28" s="88">
        <v>10.231362469999999</v>
      </c>
      <c r="D28" s="88">
        <v>8.9169316799999994</v>
      </c>
      <c r="E28" s="64">
        <v>37.6</v>
      </c>
      <c r="F28" s="88">
        <v>9.3718843500000002</v>
      </c>
      <c r="G28" s="88">
        <v>8.6767000999999997</v>
      </c>
      <c r="H28" s="64">
        <v>39.6</v>
      </c>
      <c r="I28" s="88">
        <v>11.68141593</v>
      </c>
      <c r="J28" s="88">
        <v>11.31266739</v>
      </c>
    </row>
    <row r="29" spans="1:12" s="56" customFormat="1" ht="18.899999999999999" customHeight="1" x14ac:dyDescent="0.3">
      <c r="A29" s="73" t="s">
        <v>318</v>
      </c>
      <c r="B29" s="64">
        <v>61.4</v>
      </c>
      <c r="C29" s="88">
        <v>21.334259899999999</v>
      </c>
      <c r="D29" s="88">
        <v>18.211971399999999</v>
      </c>
      <c r="E29" s="64">
        <v>58.2</v>
      </c>
      <c r="F29" s="88">
        <v>19.62238705</v>
      </c>
      <c r="G29" s="88">
        <v>17.834199479999999</v>
      </c>
      <c r="H29" s="64">
        <v>43.6</v>
      </c>
      <c r="I29" s="88">
        <v>19.464285710000002</v>
      </c>
      <c r="J29" s="88">
        <v>17.833830330000001</v>
      </c>
    </row>
    <row r="30" spans="1:12" ht="18.899999999999999" customHeight="1" x14ac:dyDescent="0.25">
      <c r="A30" s="74" t="s">
        <v>169</v>
      </c>
      <c r="B30" s="75">
        <v>449.2</v>
      </c>
      <c r="C30" s="91">
        <v>6.3001402500000001</v>
      </c>
      <c r="D30" s="91">
        <v>6.0189172300000005</v>
      </c>
      <c r="E30" s="75">
        <v>416.8</v>
      </c>
      <c r="F30" s="91">
        <v>5.5646044200000002</v>
      </c>
      <c r="G30" s="91">
        <v>5.9075911000000003</v>
      </c>
      <c r="H30" s="75">
        <v>463</v>
      </c>
      <c r="I30" s="91">
        <v>6.4942351399999998</v>
      </c>
      <c r="J30" s="91">
        <v>7.3294623399999992</v>
      </c>
    </row>
    <row r="31" spans="1:12" ht="18.899999999999999" customHeight="1" x14ac:dyDescent="0.25">
      <c r="A31" s="76" t="s">
        <v>29</v>
      </c>
      <c r="B31" s="77">
        <v>1498.6</v>
      </c>
      <c r="C31" s="92">
        <v>10.405932760000001</v>
      </c>
      <c r="D31" s="92">
        <v>9.3755468999999998</v>
      </c>
      <c r="E31" s="77">
        <v>1455.8</v>
      </c>
      <c r="F31" s="92">
        <v>9.6451476100000004</v>
      </c>
      <c r="G31" s="92">
        <v>9.3354833799999994</v>
      </c>
      <c r="H31" s="77">
        <v>1549.6</v>
      </c>
      <c r="I31" s="92">
        <v>10.7318965</v>
      </c>
      <c r="J31" s="92">
        <v>10.7318965</v>
      </c>
      <c r="K31" s="78"/>
      <c r="L31" s="78"/>
    </row>
    <row r="32" spans="1:12" ht="18.899999999999999" customHeight="1" x14ac:dyDescent="0.25">
      <c r="A32" s="67" t="s">
        <v>415</v>
      </c>
    </row>
    <row r="33" spans="1:16" s="61" customFormat="1" ht="18.899999999999999" customHeight="1" x14ac:dyDescent="0.3">
      <c r="A33" s="56"/>
      <c r="B33" s="68"/>
      <c r="C33" s="69"/>
      <c r="D33" s="69"/>
      <c r="E33" s="69"/>
      <c r="F33" s="69"/>
      <c r="G33" s="69"/>
      <c r="H33" s="68"/>
      <c r="I33" s="69"/>
      <c r="J33" s="69"/>
      <c r="O33" s="54"/>
      <c r="P33" s="54"/>
    </row>
    <row r="34" spans="1:16" ht="15.6" x14ac:dyDescent="0.3">
      <c r="A34" s="112" t="s">
        <v>463</v>
      </c>
      <c r="B34" s="70"/>
      <c r="C34" s="70"/>
      <c r="D34" s="70"/>
      <c r="E34" s="70"/>
      <c r="F34" s="70"/>
      <c r="G34" s="70"/>
      <c r="H34" s="70"/>
      <c r="I34" s="70"/>
      <c r="J34" s="70"/>
    </row>
    <row r="35" spans="1:16" x14ac:dyDescent="0.25">
      <c r="F35" s="11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9" customWidth="1"/>
    <col min="2" max="2" width="20.77734375" style="68" customWidth="1"/>
    <col min="3" max="7" width="20.77734375" style="69" customWidth="1"/>
    <col min="8" max="8" width="20.77734375" style="68" customWidth="1"/>
    <col min="9" max="10" width="20.77734375" style="69" customWidth="1"/>
    <col min="11" max="12" width="10.5546875" style="69" customWidth="1"/>
    <col min="13" max="16384" width="9.33203125" style="69"/>
  </cols>
  <sheetData>
    <row r="1" spans="1:16" s="56" customFormat="1" ht="18.899999999999999" customHeight="1" x14ac:dyDescent="0.3">
      <c r="A1" s="111" t="s">
        <v>456</v>
      </c>
      <c r="B1" s="55"/>
      <c r="C1" s="55"/>
      <c r="D1" s="55"/>
      <c r="E1" s="55"/>
      <c r="F1" s="55"/>
      <c r="G1" s="55"/>
      <c r="H1" s="55"/>
      <c r="I1" s="55"/>
      <c r="J1" s="55"/>
    </row>
    <row r="2" spans="1:16" s="56" customFormat="1" ht="18.899999999999999" customHeight="1" x14ac:dyDescent="0.3">
      <c r="A2" s="1" t="s">
        <v>460</v>
      </c>
      <c r="B2" s="57"/>
      <c r="C2" s="57"/>
      <c r="D2" s="57"/>
      <c r="E2" s="57"/>
      <c r="F2" s="57"/>
      <c r="G2" s="57"/>
      <c r="H2" s="57"/>
      <c r="I2" s="57"/>
      <c r="J2" s="57"/>
    </row>
    <row r="3" spans="1:16" s="61" customFormat="1" ht="54" customHeight="1" x14ac:dyDescent="0.3">
      <c r="A3" s="114" t="s">
        <v>263</v>
      </c>
      <c r="B3" s="59" t="s">
        <v>426</v>
      </c>
      <c r="C3" s="59" t="s">
        <v>427</v>
      </c>
      <c r="D3" s="59" t="s">
        <v>428</v>
      </c>
      <c r="E3" s="59" t="s">
        <v>429</v>
      </c>
      <c r="F3" s="59" t="s">
        <v>430</v>
      </c>
      <c r="G3" s="59" t="s">
        <v>431</v>
      </c>
      <c r="H3" s="59" t="s">
        <v>432</v>
      </c>
      <c r="I3" s="59" t="s">
        <v>461</v>
      </c>
      <c r="J3" s="59" t="s">
        <v>433</v>
      </c>
      <c r="O3" s="62"/>
      <c r="P3" s="62"/>
    </row>
    <row r="4" spans="1:16" s="56" customFormat="1" ht="18.899999999999999" customHeight="1" x14ac:dyDescent="0.3">
      <c r="A4" s="73" t="s">
        <v>319</v>
      </c>
      <c r="B4" s="64">
        <v>2</v>
      </c>
      <c r="C4" s="88">
        <v>3.0030030000000001</v>
      </c>
      <c r="D4" s="88">
        <v>3.1837687099999998</v>
      </c>
      <c r="E4" s="64">
        <v>2</v>
      </c>
      <c r="F4" s="88">
        <v>2.5974026000000001</v>
      </c>
      <c r="G4" s="88">
        <v>2.8093577500000002</v>
      </c>
      <c r="H4" s="64">
        <v>2.2000000000000002</v>
      </c>
      <c r="I4" s="88">
        <v>2.5345622099999998</v>
      </c>
      <c r="J4" s="88">
        <v>2.7363467699999999</v>
      </c>
    </row>
    <row r="5" spans="1:16" s="56" customFormat="1" ht="18.899999999999999" customHeight="1" x14ac:dyDescent="0.3">
      <c r="A5" s="73" t="s">
        <v>340</v>
      </c>
      <c r="B5" s="64">
        <v>3.2</v>
      </c>
      <c r="C5" s="88">
        <v>4.1666666699999997</v>
      </c>
      <c r="D5" s="88">
        <v>4.3243161399999996</v>
      </c>
      <c r="E5" s="64">
        <v>3.6</v>
      </c>
      <c r="F5" s="88">
        <v>4.0358744399999997</v>
      </c>
      <c r="G5" s="88">
        <v>4.2920781300000002</v>
      </c>
      <c r="H5" s="64">
        <v>6.8</v>
      </c>
      <c r="I5" s="88">
        <v>6.8965517200000006</v>
      </c>
      <c r="J5" s="88">
        <v>7.3634048100000005</v>
      </c>
    </row>
    <row r="6" spans="1:16" s="56" customFormat="1" ht="18.899999999999999" customHeight="1" x14ac:dyDescent="0.3">
      <c r="A6" s="73" t="s">
        <v>320</v>
      </c>
      <c r="B6" s="64">
        <v>2.8</v>
      </c>
      <c r="C6" s="88">
        <v>2.48667851</v>
      </c>
      <c r="D6" s="88">
        <v>2.5002465000000003</v>
      </c>
      <c r="E6" s="64">
        <v>5.2</v>
      </c>
      <c r="F6" s="88">
        <v>4.6511627899999999</v>
      </c>
      <c r="G6" s="88">
        <v>4.6075230600000001</v>
      </c>
      <c r="H6" s="64">
        <v>5</v>
      </c>
      <c r="I6" s="88">
        <v>3.6549707600000003</v>
      </c>
      <c r="J6" s="88">
        <v>3.68634489</v>
      </c>
    </row>
    <row r="7" spans="1:16" s="56" customFormat="1" ht="18.899999999999999" customHeight="1" x14ac:dyDescent="0.3">
      <c r="A7" s="73" t="s">
        <v>335</v>
      </c>
      <c r="B7" s="64">
        <v>2.6</v>
      </c>
      <c r="C7" s="88">
        <v>9.0277777799999992</v>
      </c>
      <c r="D7" s="88">
        <v>8.5924229199999989</v>
      </c>
      <c r="E7" s="64">
        <v>3.6</v>
      </c>
      <c r="F7" s="88">
        <v>11.25</v>
      </c>
      <c r="G7" s="88">
        <v>10.61861158</v>
      </c>
      <c r="H7" s="64">
        <v>3.6</v>
      </c>
      <c r="I7" s="88">
        <v>10.58823529</v>
      </c>
      <c r="J7" s="88">
        <v>9.7504900699999997</v>
      </c>
    </row>
    <row r="8" spans="1:16" s="56" customFormat="1" ht="18.899999999999999" customHeight="1" x14ac:dyDescent="0.3">
      <c r="A8" s="73" t="s">
        <v>321</v>
      </c>
      <c r="B8" s="64">
        <v>9.6</v>
      </c>
      <c r="C8" s="88">
        <v>5.3333333300000003</v>
      </c>
      <c r="D8" s="88">
        <v>5.0633550500000002</v>
      </c>
      <c r="E8" s="64">
        <v>8</v>
      </c>
      <c r="F8" s="88">
        <v>3.5842293900000004</v>
      </c>
      <c r="G8" s="88">
        <v>3.3911902799999996</v>
      </c>
      <c r="H8" s="64">
        <v>12.6</v>
      </c>
      <c r="I8" s="88">
        <v>5.1302931599999999</v>
      </c>
      <c r="J8" s="88">
        <v>5.0322604499999999</v>
      </c>
    </row>
    <row r="9" spans="1:16" s="56" customFormat="1" ht="18.899999999999999" customHeight="1" x14ac:dyDescent="0.3">
      <c r="A9" s="73" t="s">
        <v>336</v>
      </c>
      <c r="B9" s="64">
        <v>4.2</v>
      </c>
      <c r="C9" s="88">
        <v>2.82637954</v>
      </c>
      <c r="D9" s="88">
        <v>2.7764818999999998</v>
      </c>
      <c r="E9" s="64">
        <v>4.5999999999999996</v>
      </c>
      <c r="F9" s="88">
        <v>2.5386313500000002</v>
      </c>
      <c r="G9" s="88">
        <v>2.6206128799999999</v>
      </c>
      <c r="H9" s="64">
        <v>6.6</v>
      </c>
      <c r="I9" s="88">
        <v>3.6105032800000001</v>
      </c>
      <c r="J9" s="88">
        <v>3.9066408099999999</v>
      </c>
    </row>
    <row r="10" spans="1:16" s="56" customFormat="1" ht="18.899999999999999" customHeight="1" x14ac:dyDescent="0.3">
      <c r="A10" s="73" t="s">
        <v>322</v>
      </c>
      <c r="B10" s="64">
        <v>8.4</v>
      </c>
      <c r="C10" s="88">
        <v>5.81717452</v>
      </c>
      <c r="D10" s="88">
        <v>5.4096930100000007</v>
      </c>
      <c r="E10" s="64">
        <v>16.2</v>
      </c>
      <c r="F10" s="88">
        <v>11.77325581</v>
      </c>
      <c r="G10" s="88">
        <v>11.82307479</v>
      </c>
      <c r="H10" s="64">
        <v>19</v>
      </c>
      <c r="I10" s="88">
        <v>13.361462730000001</v>
      </c>
      <c r="J10" s="88">
        <v>13.342362690000002</v>
      </c>
    </row>
    <row r="11" spans="1:16" s="56" customFormat="1" ht="18.899999999999999" customHeight="1" x14ac:dyDescent="0.3">
      <c r="A11" s="73" t="s">
        <v>323</v>
      </c>
      <c r="B11" s="64">
        <v>8.4</v>
      </c>
      <c r="C11" s="88">
        <v>10</v>
      </c>
      <c r="D11" s="88">
        <v>10.019691699999999</v>
      </c>
      <c r="E11" s="64">
        <v>10.6</v>
      </c>
      <c r="F11" s="88">
        <v>14.133333330000001</v>
      </c>
      <c r="G11" s="88">
        <v>13.886888710000001</v>
      </c>
      <c r="H11" s="64">
        <v>13.6</v>
      </c>
      <c r="I11" s="88">
        <v>15.454545450000001</v>
      </c>
      <c r="J11" s="88">
        <v>15.33912224</v>
      </c>
    </row>
    <row r="12" spans="1:16" s="56" customFormat="1" ht="18.899999999999999" customHeight="1" x14ac:dyDescent="0.3">
      <c r="A12" s="73" t="s">
        <v>206</v>
      </c>
      <c r="B12" s="64">
        <v>4.8</v>
      </c>
      <c r="C12" s="88">
        <v>7.9470198699999992</v>
      </c>
      <c r="D12" s="88">
        <v>7.9372190600000003</v>
      </c>
      <c r="E12" s="64">
        <v>5</v>
      </c>
      <c r="F12" s="88">
        <v>7.9872204500000006</v>
      </c>
      <c r="G12" s="88">
        <v>7.6641250100000002</v>
      </c>
      <c r="H12" s="64">
        <v>6.4</v>
      </c>
      <c r="I12" s="88">
        <v>9.7859327199999999</v>
      </c>
      <c r="J12" s="88">
        <v>9.4676864799999993</v>
      </c>
    </row>
    <row r="13" spans="1:16" s="56" customFormat="1" ht="18.899999999999999" customHeight="1" x14ac:dyDescent="0.3">
      <c r="A13" s="73" t="s">
        <v>324</v>
      </c>
      <c r="B13" s="64">
        <v>5.8</v>
      </c>
      <c r="C13" s="88">
        <v>4.3609022599999996</v>
      </c>
      <c r="D13" s="88">
        <v>4.0677919400000002</v>
      </c>
      <c r="E13" s="64">
        <v>14</v>
      </c>
      <c r="F13" s="88">
        <v>9.7765363100000009</v>
      </c>
      <c r="G13" s="88">
        <v>9.0395378300000004</v>
      </c>
      <c r="H13" s="64">
        <v>8.8000000000000007</v>
      </c>
      <c r="I13" s="88">
        <v>6.5671641799999998</v>
      </c>
      <c r="J13" s="88">
        <v>6.48537081</v>
      </c>
    </row>
    <row r="14" spans="1:16" s="56" customFormat="1" ht="18.899999999999999" customHeight="1" x14ac:dyDescent="0.3">
      <c r="A14" s="73" t="s">
        <v>337</v>
      </c>
      <c r="B14" s="64">
        <v>4.8</v>
      </c>
      <c r="C14" s="88">
        <v>3.8155802900000002</v>
      </c>
      <c r="D14" s="88">
        <v>3.5637120499999999</v>
      </c>
      <c r="E14" s="64">
        <v>6.2</v>
      </c>
      <c r="F14" s="88">
        <v>3.4675615200000003</v>
      </c>
      <c r="G14" s="88">
        <v>3.3900114000000001</v>
      </c>
      <c r="H14" s="64">
        <v>11.2</v>
      </c>
      <c r="I14" s="88">
        <v>5.85161964</v>
      </c>
      <c r="J14" s="88">
        <v>5.86716047</v>
      </c>
    </row>
    <row r="15" spans="1:16" s="56" customFormat="1" ht="18.899999999999999" customHeight="1" x14ac:dyDescent="0.3">
      <c r="A15" s="73" t="s">
        <v>325</v>
      </c>
      <c r="B15" s="64">
        <v>15.6</v>
      </c>
      <c r="C15" s="88">
        <v>4.8780487800000003</v>
      </c>
      <c r="D15" s="88">
        <v>4.9282518800000004</v>
      </c>
      <c r="E15" s="64">
        <v>14.4</v>
      </c>
      <c r="F15" s="88">
        <v>4.3399638300000003</v>
      </c>
      <c r="G15" s="88">
        <v>4.0939578299999999</v>
      </c>
      <c r="H15" s="64">
        <v>12.8</v>
      </c>
      <c r="I15" s="88">
        <v>4.6749452199999997</v>
      </c>
      <c r="J15" s="88">
        <v>4.6506565100000001</v>
      </c>
    </row>
    <row r="16" spans="1:16" s="56" customFormat="1" ht="18.899999999999999" customHeight="1" x14ac:dyDescent="0.3">
      <c r="A16" s="73" t="s">
        <v>338</v>
      </c>
      <c r="B16" s="64">
        <v>3</v>
      </c>
      <c r="C16" s="88">
        <v>5.9523809499999993</v>
      </c>
      <c r="D16" s="88">
        <v>5.5971952099999998</v>
      </c>
      <c r="E16" s="64">
        <v>3.2</v>
      </c>
      <c r="F16" s="88">
        <v>6.8965517200000006</v>
      </c>
      <c r="G16" s="88">
        <v>7.114887490000001</v>
      </c>
      <c r="H16" s="64">
        <v>3.8</v>
      </c>
      <c r="I16" s="88">
        <v>7.0370370400000004</v>
      </c>
      <c r="J16" s="88">
        <v>6.7860474500000008</v>
      </c>
    </row>
    <row r="17" spans="1:16" s="56" customFormat="1" ht="18.899999999999999" customHeight="1" x14ac:dyDescent="0.3">
      <c r="A17" s="73" t="s">
        <v>326</v>
      </c>
      <c r="B17" s="64">
        <v>1.2</v>
      </c>
      <c r="C17" s="88">
        <v>3.3519553100000001</v>
      </c>
      <c r="D17" s="88">
        <v>3.3132399700000001</v>
      </c>
      <c r="E17" s="64">
        <v>1.4</v>
      </c>
      <c r="F17" s="88">
        <v>3.6458333299999999</v>
      </c>
      <c r="G17" s="88">
        <v>3.5984816799999999</v>
      </c>
      <c r="H17" s="64">
        <v>2</v>
      </c>
      <c r="I17" s="88">
        <v>6.2111801199999999</v>
      </c>
      <c r="J17" s="88">
        <v>6.2652183099999998</v>
      </c>
    </row>
    <row r="18" spans="1:16" s="56" customFormat="1" ht="18.899999999999999" customHeight="1" x14ac:dyDescent="0.3">
      <c r="A18" s="73" t="s">
        <v>327</v>
      </c>
      <c r="B18" s="64">
        <v>6.2</v>
      </c>
      <c r="C18" s="88">
        <v>8.4699453600000005</v>
      </c>
      <c r="D18" s="88">
        <v>8.2816086799999997</v>
      </c>
      <c r="E18" s="64">
        <v>9</v>
      </c>
      <c r="F18" s="88">
        <v>11.81102362</v>
      </c>
      <c r="G18" s="88">
        <v>11.90919813</v>
      </c>
      <c r="H18" s="64">
        <v>5.8</v>
      </c>
      <c r="I18" s="88">
        <v>9.7643097599999997</v>
      </c>
      <c r="J18" s="88">
        <v>9.9980166300000004</v>
      </c>
    </row>
    <row r="19" spans="1:16" s="56" customFormat="1" ht="18.899999999999999" customHeight="1" x14ac:dyDescent="0.3">
      <c r="A19" s="73" t="s">
        <v>328</v>
      </c>
      <c r="B19" s="64">
        <v>2.4</v>
      </c>
      <c r="C19" s="88">
        <v>10.34482759</v>
      </c>
      <c r="D19" s="88">
        <v>9.4703513299999997</v>
      </c>
      <c r="E19" s="64">
        <v>2.2000000000000002</v>
      </c>
      <c r="F19" s="88">
        <v>8.59375</v>
      </c>
      <c r="G19" s="88">
        <v>7.9744377699999998</v>
      </c>
      <c r="H19" s="64">
        <v>2.4</v>
      </c>
      <c r="I19" s="88">
        <v>7.4534161499999998</v>
      </c>
      <c r="J19" s="88">
        <v>7.0814961300000006</v>
      </c>
    </row>
    <row r="20" spans="1:16" s="56" customFormat="1" ht="18.899999999999999" customHeight="1" x14ac:dyDescent="0.3">
      <c r="A20" s="73" t="s">
        <v>329</v>
      </c>
      <c r="B20" s="64">
        <v>3.8</v>
      </c>
      <c r="C20" s="88">
        <v>6.2706270600000007</v>
      </c>
      <c r="D20" s="88">
        <v>5.9770136599999999</v>
      </c>
      <c r="E20" s="64">
        <v>5.8</v>
      </c>
      <c r="F20" s="88">
        <v>9.0062111799999993</v>
      </c>
      <c r="G20" s="88">
        <v>8.9977896800000003</v>
      </c>
      <c r="H20" s="64">
        <v>7.6</v>
      </c>
      <c r="I20" s="88">
        <v>10.21505376</v>
      </c>
      <c r="J20" s="88">
        <v>10.2688609</v>
      </c>
    </row>
    <row r="21" spans="1:16" s="56" customFormat="1" ht="18.899999999999999" customHeight="1" x14ac:dyDescent="0.3">
      <c r="A21" s="73" t="s">
        <v>330</v>
      </c>
      <c r="B21" s="64">
        <v>12</v>
      </c>
      <c r="C21" s="88">
        <v>18.18181818</v>
      </c>
      <c r="D21" s="88">
        <v>16.338964189999999</v>
      </c>
      <c r="E21" s="64">
        <v>11.6</v>
      </c>
      <c r="F21" s="88">
        <v>20.494699650000001</v>
      </c>
      <c r="G21" s="88">
        <v>18.811065730000003</v>
      </c>
      <c r="H21" s="64">
        <v>10</v>
      </c>
      <c r="I21" s="88">
        <v>19.011406839999999</v>
      </c>
      <c r="J21" s="88">
        <v>18.541059390000001</v>
      </c>
    </row>
    <row r="22" spans="1:16" s="56" customFormat="1" ht="18.899999999999999" customHeight="1" x14ac:dyDescent="0.3">
      <c r="A22" s="73" t="s">
        <v>339</v>
      </c>
      <c r="B22" s="64">
        <v>6.6</v>
      </c>
      <c r="C22" s="88">
        <v>7.2368421099999996</v>
      </c>
      <c r="D22" s="88">
        <v>6.9439227699999995</v>
      </c>
      <c r="E22" s="64">
        <v>8</v>
      </c>
      <c r="F22" s="88">
        <v>7.6190476199999999</v>
      </c>
      <c r="G22" s="88">
        <v>7.7296221299999992</v>
      </c>
      <c r="H22" s="64">
        <v>7</v>
      </c>
      <c r="I22" s="88">
        <v>7.04225352</v>
      </c>
      <c r="J22" s="88">
        <v>7.2327062699999995</v>
      </c>
    </row>
    <row r="23" spans="1:16" s="56" customFormat="1" ht="18.899999999999999" customHeight="1" x14ac:dyDescent="0.3">
      <c r="A23" s="73" t="s">
        <v>331</v>
      </c>
      <c r="B23" s="64">
        <v>14.6</v>
      </c>
      <c r="C23" s="88">
        <v>6.22335891</v>
      </c>
      <c r="D23" s="88">
        <v>5.7467708599999998</v>
      </c>
      <c r="E23" s="64">
        <v>28.2</v>
      </c>
      <c r="F23" s="88">
        <v>10.014204550000001</v>
      </c>
      <c r="G23" s="88">
        <v>9.7548382099999991</v>
      </c>
      <c r="H23" s="64">
        <v>25</v>
      </c>
      <c r="I23" s="88">
        <v>9.8116169499999994</v>
      </c>
      <c r="J23" s="88">
        <v>9.3738628800000008</v>
      </c>
    </row>
    <row r="24" spans="1:16" s="56" customFormat="1" ht="18.899999999999999" customHeight="1" x14ac:dyDescent="0.3">
      <c r="A24" s="73" t="s">
        <v>332</v>
      </c>
      <c r="B24" s="64">
        <v>21.2</v>
      </c>
      <c r="C24" s="88">
        <v>17.785234899999999</v>
      </c>
      <c r="D24" s="88">
        <v>16.063654</v>
      </c>
      <c r="E24" s="64">
        <v>15.6</v>
      </c>
      <c r="F24" s="88">
        <v>13.153457</v>
      </c>
      <c r="G24" s="88">
        <v>12.35686512</v>
      </c>
      <c r="H24" s="64">
        <v>17.8</v>
      </c>
      <c r="I24" s="88">
        <v>16.420664209999998</v>
      </c>
      <c r="J24" s="88">
        <v>15.53629469</v>
      </c>
    </row>
    <row r="25" spans="1:16" s="56" customFormat="1" ht="18.899999999999999" customHeight="1" x14ac:dyDescent="0.3">
      <c r="A25" s="73" t="s">
        <v>333</v>
      </c>
      <c r="B25" s="64">
        <v>15.2</v>
      </c>
      <c r="C25" s="88">
        <v>8.1023454199999989</v>
      </c>
      <c r="D25" s="88">
        <v>7.3815665299999997</v>
      </c>
      <c r="E25" s="64">
        <v>16.600000000000001</v>
      </c>
      <c r="F25" s="88">
        <v>8.7368421099999996</v>
      </c>
      <c r="G25" s="88">
        <v>7.9448085700000002</v>
      </c>
      <c r="H25" s="64">
        <v>14.6</v>
      </c>
      <c r="I25" s="88">
        <v>8.7216248499999995</v>
      </c>
      <c r="J25" s="88">
        <v>8.532602540000001</v>
      </c>
    </row>
    <row r="26" spans="1:16" s="56" customFormat="1" ht="18.899999999999999" customHeight="1" x14ac:dyDescent="0.3">
      <c r="A26" s="73" t="s">
        <v>334</v>
      </c>
      <c r="B26" s="64">
        <v>36.4</v>
      </c>
      <c r="C26" s="88">
        <v>30.63973064</v>
      </c>
      <c r="D26" s="88">
        <v>25.137682330000001</v>
      </c>
      <c r="E26" s="64">
        <v>24.4</v>
      </c>
      <c r="F26" s="88">
        <v>21.143847489999999</v>
      </c>
      <c r="G26" s="88">
        <v>17.962856670000001</v>
      </c>
      <c r="H26" s="64">
        <v>21.2</v>
      </c>
      <c r="I26" s="88">
        <v>21.544715449999998</v>
      </c>
      <c r="J26" s="88">
        <v>18.906769820000001</v>
      </c>
    </row>
    <row r="27" spans="1:16" s="56" customFormat="1" ht="18.899999999999999" customHeight="1" x14ac:dyDescent="0.3">
      <c r="A27" s="74" t="s">
        <v>174</v>
      </c>
      <c r="B27" s="75">
        <v>194.8</v>
      </c>
      <c r="C27" s="91">
        <v>7.6650665000000009</v>
      </c>
      <c r="D27" s="91">
        <v>7.6637322699999997</v>
      </c>
      <c r="E27" s="75">
        <v>219.4</v>
      </c>
      <c r="F27" s="91">
        <v>7.94466976</v>
      </c>
      <c r="G27" s="91">
        <v>8.1823093299999989</v>
      </c>
      <c r="H27" s="75">
        <v>225.8</v>
      </c>
      <c r="I27" s="91">
        <v>8.3241170800000006</v>
      </c>
      <c r="J27" s="91">
        <v>8.6752126199999999</v>
      </c>
    </row>
    <row r="28" spans="1:16" ht="18.899999999999999" customHeight="1" x14ac:dyDescent="0.25">
      <c r="A28" s="76" t="s">
        <v>29</v>
      </c>
      <c r="B28" s="77">
        <v>1498.6</v>
      </c>
      <c r="C28" s="92">
        <v>10.405932760000001</v>
      </c>
      <c r="D28" s="92">
        <v>9.3755468999999998</v>
      </c>
      <c r="E28" s="77">
        <v>1455.8</v>
      </c>
      <c r="F28" s="92">
        <v>9.6451476100000004</v>
      </c>
      <c r="G28" s="92">
        <v>9.3354833799999994</v>
      </c>
      <c r="H28" s="77">
        <v>1549.6</v>
      </c>
      <c r="I28" s="92">
        <v>10.7318965</v>
      </c>
      <c r="J28" s="92">
        <v>10.7318965</v>
      </c>
      <c r="K28" s="78"/>
      <c r="L28" s="78"/>
    </row>
    <row r="29" spans="1:16" ht="18.899999999999999" customHeight="1" x14ac:dyDescent="0.25">
      <c r="A29" s="67" t="s">
        <v>415</v>
      </c>
    </row>
    <row r="30" spans="1:16" s="61" customFormat="1" ht="18.899999999999999" customHeight="1" x14ac:dyDescent="0.3">
      <c r="A30" s="56"/>
      <c r="B30" s="70"/>
      <c r="C30" s="70"/>
      <c r="D30" s="70"/>
      <c r="E30" s="70"/>
      <c r="F30" s="70"/>
      <c r="G30" s="70"/>
      <c r="H30" s="70"/>
      <c r="I30" s="70"/>
      <c r="J30" s="70"/>
      <c r="O30" s="54"/>
      <c r="P30" s="54"/>
    </row>
    <row r="31" spans="1:16" ht="15.6" x14ac:dyDescent="0.3">
      <c r="A31" s="112" t="s">
        <v>463</v>
      </c>
    </row>
    <row r="32" spans="1:16" x14ac:dyDescent="0.25">
      <c r="B32" s="69"/>
      <c r="H32" s="69"/>
    </row>
    <row r="33" s="69" customFormat="1" x14ac:dyDescent="0.25"/>
    <row r="34" s="69" customFormat="1" x14ac:dyDescent="0.25"/>
    <row r="35" s="69" customFormat="1" x14ac:dyDescent="0.25"/>
    <row r="36" s="69" customFormat="1" x14ac:dyDescent="0.25"/>
    <row r="37" s="69" customFormat="1" x14ac:dyDescent="0.25"/>
    <row r="38" s="69" customFormat="1" x14ac:dyDescent="0.25"/>
    <row r="39" s="69" customFormat="1" x14ac:dyDescent="0.25"/>
    <row r="40" s="69" customFormat="1" x14ac:dyDescent="0.25"/>
    <row r="41" s="69" customFormat="1" x14ac:dyDescent="0.25"/>
    <row r="42" s="69" customFormat="1" x14ac:dyDescent="0.25"/>
    <row r="43" s="69" customFormat="1" x14ac:dyDescent="0.25"/>
    <row r="44" s="69" customFormat="1" x14ac:dyDescent="0.25"/>
    <row r="45" s="69" customFormat="1" x14ac:dyDescent="0.25"/>
    <row r="46" s="69" customFormat="1" x14ac:dyDescent="0.25"/>
    <row r="47" s="69" customFormat="1" x14ac:dyDescent="0.25"/>
    <row r="48" s="69" customFormat="1" x14ac:dyDescent="0.25"/>
    <row r="49" spans="1:10" x14ac:dyDescent="0.25">
      <c r="B49" s="69"/>
      <c r="H49" s="69"/>
    </row>
    <row r="50" spans="1:10" x14ac:dyDescent="0.25">
      <c r="B50" s="69"/>
      <c r="H50" s="69"/>
    </row>
    <row r="51" spans="1:10" x14ac:dyDescent="0.25">
      <c r="A51" s="56"/>
      <c r="B51" s="56"/>
      <c r="C51" s="56"/>
      <c r="D51" s="56"/>
      <c r="F51" s="56"/>
      <c r="G51" s="56"/>
      <c r="H51" s="56"/>
      <c r="I51" s="56"/>
      <c r="J51" s="56"/>
    </row>
    <row r="52" spans="1:10" x14ac:dyDescent="0.25">
      <c r="B52" s="69"/>
      <c r="H52" s="69"/>
    </row>
    <row r="53" spans="1:10" x14ac:dyDescent="0.25">
      <c r="B53" s="69"/>
      <c r="H53"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9" customWidth="1"/>
    <col min="2" max="2" width="20.77734375" style="68" customWidth="1"/>
    <col min="3" max="7" width="20.77734375" style="69" customWidth="1"/>
    <col min="8" max="8" width="20.77734375" style="68" customWidth="1"/>
    <col min="9" max="10" width="20.77734375" style="69" customWidth="1"/>
    <col min="11" max="12" width="10.5546875" style="69" customWidth="1"/>
    <col min="13" max="16384" width="9.33203125" style="69"/>
  </cols>
  <sheetData>
    <row r="1" spans="1:16" s="56" customFormat="1" ht="18.899999999999999" customHeight="1" x14ac:dyDescent="0.3">
      <c r="A1" s="111" t="s">
        <v>457</v>
      </c>
      <c r="B1" s="55"/>
      <c r="C1" s="55"/>
      <c r="D1" s="55"/>
      <c r="E1" s="55"/>
      <c r="F1" s="55"/>
      <c r="G1" s="55"/>
      <c r="H1" s="55"/>
      <c r="I1" s="55"/>
      <c r="J1" s="55"/>
    </row>
    <row r="2" spans="1:16" s="56" customFormat="1" ht="18.899999999999999" customHeight="1" x14ac:dyDescent="0.3">
      <c r="A2" s="1" t="s">
        <v>460</v>
      </c>
      <c r="B2" s="57"/>
      <c r="C2" s="57"/>
      <c r="D2" s="57"/>
      <c r="E2" s="57"/>
      <c r="F2" s="57"/>
      <c r="G2" s="57"/>
      <c r="H2" s="57"/>
      <c r="I2" s="57"/>
      <c r="J2" s="57"/>
    </row>
    <row r="3" spans="1:16" s="61" customFormat="1" ht="54" customHeight="1" x14ac:dyDescent="0.3">
      <c r="A3" s="114" t="s">
        <v>263</v>
      </c>
      <c r="B3" s="59" t="s">
        <v>426</v>
      </c>
      <c r="C3" s="59" t="s">
        <v>427</v>
      </c>
      <c r="D3" s="59" t="s">
        <v>428</v>
      </c>
      <c r="E3" s="59" t="s">
        <v>429</v>
      </c>
      <c r="F3" s="59" t="s">
        <v>430</v>
      </c>
      <c r="G3" s="59" t="s">
        <v>431</v>
      </c>
      <c r="H3" s="59" t="s">
        <v>432</v>
      </c>
      <c r="I3" s="59" t="s">
        <v>461</v>
      </c>
      <c r="J3" s="59" t="s">
        <v>433</v>
      </c>
      <c r="O3" s="62"/>
      <c r="P3" s="62"/>
    </row>
    <row r="4" spans="1:16" s="56" customFormat="1" ht="18.899999999999999" customHeight="1" x14ac:dyDescent="0.3">
      <c r="A4" s="73" t="s">
        <v>341</v>
      </c>
      <c r="B4" s="64">
        <v>5.4</v>
      </c>
      <c r="C4" s="88">
        <v>4.3062201</v>
      </c>
      <c r="D4" s="88">
        <v>4.5637438299999999</v>
      </c>
      <c r="E4" s="64">
        <v>3.4</v>
      </c>
      <c r="F4" s="88">
        <v>2.37762238</v>
      </c>
      <c r="G4" s="88">
        <v>2.586166</v>
      </c>
      <c r="H4" s="64">
        <v>7.2</v>
      </c>
      <c r="I4" s="88">
        <v>5.2173913000000001</v>
      </c>
      <c r="J4" s="88">
        <v>5.5143882700000004</v>
      </c>
    </row>
    <row r="5" spans="1:16" s="56" customFormat="1" ht="18.899999999999999" customHeight="1" x14ac:dyDescent="0.3">
      <c r="A5" s="73" t="s">
        <v>349</v>
      </c>
      <c r="B5" s="64">
        <v>5.4</v>
      </c>
      <c r="C5" s="88">
        <v>11.157024789999999</v>
      </c>
      <c r="D5" s="88">
        <v>10.399336080000001</v>
      </c>
      <c r="E5" s="64">
        <v>6.6</v>
      </c>
      <c r="F5" s="88">
        <v>12.043795620000001</v>
      </c>
      <c r="G5" s="88">
        <v>11.59890824</v>
      </c>
      <c r="H5" s="64">
        <v>3</v>
      </c>
      <c r="I5" s="88">
        <v>7.5376884399999993</v>
      </c>
      <c r="J5" s="88">
        <v>7.4165428899999997</v>
      </c>
    </row>
    <row r="6" spans="1:16" s="56" customFormat="1" ht="18.899999999999999" customHeight="1" x14ac:dyDescent="0.3">
      <c r="A6" s="73" t="s">
        <v>342</v>
      </c>
      <c r="B6" s="64">
        <v>4</v>
      </c>
      <c r="C6" s="88">
        <v>8</v>
      </c>
      <c r="D6" s="88">
        <v>7.9050017900000009</v>
      </c>
      <c r="E6" s="64">
        <v>4.8</v>
      </c>
      <c r="F6" s="88">
        <v>7.1856287399999994</v>
      </c>
      <c r="G6" s="88">
        <v>7.0847865999999993</v>
      </c>
      <c r="H6" s="64">
        <v>4.4000000000000004</v>
      </c>
      <c r="I6" s="88">
        <v>5.8823529399999996</v>
      </c>
      <c r="J6" s="88">
        <v>6.0431570199999998</v>
      </c>
    </row>
    <row r="7" spans="1:16" s="56" customFormat="1" ht="18.899999999999999" customHeight="1" x14ac:dyDescent="0.3">
      <c r="A7" s="73" t="s">
        <v>350</v>
      </c>
      <c r="B7" s="64">
        <v>3.4</v>
      </c>
      <c r="C7" s="88">
        <v>2.9565217399999999</v>
      </c>
      <c r="D7" s="88">
        <v>2.9652077700000001</v>
      </c>
      <c r="E7" s="64">
        <v>6.2</v>
      </c>
      <c r="F7" s="88">
        <v>5.1926298199999996</v>
      </c>
      <c r="G7" s="88">
        <v>5.3643411500000004</v>
      </c>
      <c r="H7" s="64">
        <v>7</v>
      </c>
      <c r="I7" s="88">
        <v>5.5118110199999997</v>
      </c>
      <c r="J7" s="88">
        <v>5.7678280099999997</v>
      </c>
    </row>
    <row r="8" spans="1:16" s="56" customFormat="1" ht="18.899999999999999" customHeight="1" x14ac:dyDescent="0.3">
      <c r="A8" s="73" t="s">
        <v>351</v>
      </c>
      <c r="B8" s="64">
        <v>9</v>
      </c>
      <c r="C8" s="88">
        <v>15.463917529999998</v>
      </c>
      <c r="D8" s="88">
        <v>14.63302062</v>
      </c>
      <c r="E8" s="64">
        <v>9</v>
      </c>
      <c r="F8" s="88">
        <v>13.677811549999999</v>
      </c>
      <c r="G8" s="88">
        <v>13.05279071</v>
      </c>
      <c r="H8" s="64">
        <v>9.1999999999999993</v>
      </c>
      <c r="I8" s="88">
        <v>15.231788079999999</v>
      </c>
      <c r="J8" s="88">
        <v>14.994153039999999</v>
      </c>
    </row>
    <row r="9" spans="1:16" s="56" customFormat="1" ht="18.899999999999999" customHeight="1" x14ac:dyDescent="0.3">
      <c r="A9" s="73" t="s">
        <v>352</v>
      </c>
      <c r="B9" s="64">
        <v>7</v>
      </c>
      <c r="C9" s="88">
        <v>3.8419319399999998</v>
      </c>
      <c r="D9" s="88">
        <v>3.8777320599999996</v>
      </c>
      <c r="E9" s="64">
        <v>7.2</v>
      </c>
      <c r="F9" s="88">
        <v>3.9301309999999998</v>
      </c>
      <c r="G9" s="88">
        <v>4.0078400700000003</v>
      </c>
      <c r="H9" s="64">
        <v>8.8000000000000007</v>
      </c>
      <c r="I9" s="88">
        <v>4.8618784499999999</v>
      </c>
      <c r="J9" s="88">
        <v>5.2221735200000001</v>
      </c>
    </row>
    <row r="10" spans="1:16" s="56" customFormat="1" ht="18.899999999999999" customHeight="1" x14ac:dyDescent="0.3">
      <c r="A10" s="73" t="s">
        <v>343</v>
      </c>
      <c r="B10" s="64">
        <v>6.8</v>
      </c>
      <c r="C10" s="88">
        <v>19.428571429999998</v>
      </c>
      <c r="D10" s="88">
        <v>17.266242439999999</v>
      </c>
      <c r="E10" s="64">
        <v>5.4</v>
      </c>
      <c r="F10" s="88">
        <v>12.735849060000001</v>
      </c>
      <c r="G10" s="88">
        <v>12.032611129999999</v>
      </c>
      <c r="H10" s="64">
        <v>4.4000000000000004</v>
      </c>
      <c r="I10" s="88">
        <v>11.764705879999999</v>
      </c>
      <c r="J10" s="88">
        <v>10.82541301</v>
      </c>
    </row>
    <row r="11" spans="1:16" s="56" customFormat="1" ht="18.899999999999999" customHeight="1" x14ac:dyDescent="0.3">
      <c r="A11" s="73" t="s">
        <v>344</v>
      </c>
      <c r="B11" s="64">
        <v>2.4</v>
      </c>
      <c r="C11" s="88">
        <v>6.4516129000000006</v>
      </c>
      <c r="D11" s="88">
        <v>6.0742483200000006</v>
      </c>
      <c r="E11" s="64">
        <v>1.2</v>
      </c>
      <c r="F11" s="88">
        <v>3.0303030299999998</v>
      </c>
      <c r="G11" s="88">
        <v>2.93193868</v>
      </c>
      <c r="H11" s="64">
        <v>1.6</v>
      </c>
      <c r="I11" s="88">
        <v>4.8780487800000003</v>
      </c>
      <c r="J11" s="88">
        <v>4.8784845299999997</v>
      </c>
    </row>
    <row r="12" spans="1:16" s="56" customFormat="1" ht="18.899999999999999" customHeight="1" x14ac:dyDescent="0.3">
      <c r="A12" s="73" t="s">
        <v>345</v>
      </c>
      <c r="B12" s="64">
        <v>3.2</v>
      </c>
      <c r="C12" s="88">
        <v>3.80952381</v>
      </c>
      <c r="D12" s="88">
        <v>3.6937583199999997</v>
      </c>
      <c r="E12" s="64">
        <v>4.2</v>
      </c>
      <c r="F12" s="88">
        <v>4.62555066</v>
      </c>
      <c r="G12" s="88">
        <v>4.5717039499999998</v>
      </c>
      <c r="H12" s="64">
        <v>4.2</v>
      </c>
      <c r="I12" s="88">
        <v>3.9772727299999997</v>
      </c>
      <c r="J12" s="88">
        <v>4.1176366800000004</v>
      </c>
    </row>
    <row r="13" spans="1:16" s="56" customFormat="1" ht="18.899999999999999" customHeight="1" x14ac:dyDescent="0.3">
      <c r="A13" s="73" t="s">
        <v>346</v>
      </c>
      <c r="B13" s="64">
        <v>2.2000000000000002</v>
      </c>
      <c r="C13" s="88">
        <v>5.9139784899999999</v>
      </c>
      <c r="D13" s="88">
        <v>5.2115029599999998</v>
      </c>
      <c r="E13" s="64">
        <v>2.2000000000000002</v>
      </c>
      <c r="F13" s="88">
        <v>6.0773480700000002</v>
      </c>
      <c r="G13" s="88">
        <v>5.5201466400000001</v>
      </c>
      <c r="H13" s="64">
        <v>4.2</v>
      </c>
      <c r="I13" s="88">
        <v>10.9375</v>
      </c>
      <c r="J13" s="88">
        <v>10.21013988</v>
      </c>
    </row>
    <row r="14" spans="1:16" s="56" customFormat="1" ht="18.899999999999999" customHeight="1" x14ac:dyDescent="0.3">
      <c r="A14" s="73" t="s">
        <v>353</v>
      </c>
      <c r="B14" s="64">
        <v>21</v>
      </c>
      <c r="C14" s="88">
        <v>18.38879159</v>
      </c>
      <c r="D14" s="88">
        <v>15.83844918</v>
      </c>
      <c r="E14" s="64">
        <v>18.8</v>
      </c>
      <c r="F14" s="88">
        <v>15.51155116</v>
      </c>
      <c r="G14" s="88">
        <v>13.982125009999999</v>
      </c>
      <c r="H14" s="64">
        <v>24.4</v>
      </c>
      <c r="I14" s="88">
        <v>22.061482820000002</v>
      </c>
      <c r="J14" s="88">
        <v>20.434616680000001</v>
      </c>
    </row>
    <row r="15" spans="1:16" s="56" customFormat="1" ht="18.899999999999999" customHeight="1" x14ac:dyDescent="0.3">
      <c r="A15" s="73" t="s">
        <v>347</v>
      </c>
      <c r="B15" s="64">
        <v>5.4</v>
      </c>
      <c r="C15" s="88">
        <v>6.5217391299999994</v>
      </c>
      <c r="D15" s="88">
        <v>5.9872427100000003</v>
      </c>
      <c r="E15" s="64">
        <v>5.6</v>
      </c>
      <c r="F15" s="88">
        <v>5.7851239699999999</v>
      </c>
      <c r="G15" s="88">
        <v>5.2448777</v>
      </c>
      <c r="H15" s="64">
        <v>9.4</v>
      </c>
      <c r="I15" s="88">
        <v>9.23379175</v>
      </c>
      <c r="J15" s="88">
        <v>9.0078631700000003</v>
      </c>
    </row>
    <row r="16" spans="1:16" s="56" customFormat="1" ht="18.899999999999999" customHeight="1" x14ac:dyDescent="0.3">
      <c r="A16" s="73" t="s">
        <v>354</v>
      </c>
      <c r="B16" s="64">
        <v>23.8</v>
      </c>
      <c r="C16" s="88">
        <v>23.517786560000001</v>
      </c>
      <c r="D16" s="88">
        <v>19.971276280000001</v>
      </c>
      <c r="E16" s="64">
        <v>21.4</v>
      </c>
      <c r="F16" s="88">
        <v>22.016460909999999</v>
      </c>
      <c r="G16" s="88">
        <v>19.009909399999998</v>
      </c>
      <c r="H16" s="64">
        <v>21.2</v>
      </c>
      <c r="I16" s="88">
        <v>18.727915190000001</v>
      </c>
      <c r="J16" s="88">
        <v>17.22908228</v>
      </c>
    </row>
    <row r="17" spans="1:16" s="56" customFormat="1" ht="18.899999999999999" customHeight="1" x14ac:dyDescent="0.3">
      <c r="A17" s="73" t="s">
        <v>355</v>
      </c>
      <c r="B17" s="64">
        <v>21.8</v>
      </c>
      <c r="C17" s="88">
        <v>21.669980119999998</v>
      </c>
      <c r="D17" s="88">
        <v>17.827296479999998</v>
      </c>
      <c r="E17" s="64">
        <v>23.2</v>
      </c>
      <c r="F17" s="88">
        <v>23.387096769999999</v>
      </c>
      <c r="G17" s="88">
        <v>20.763458100000001</v>
      </c>
      <c r="H17" s="64">
        <v>16.399999999999999</v>
      </c>
      <c r="I17" s="88">
        <v>17.59656652</v>
      </c>
      <c r="J17" s="88">
        <v>15.83866942</v>
      </c>
    </row>
    <row r="18" spans="1:16" s="56" customFormat="1" ht="18.899999999999999" customHeight="1" x14ac:dyDescent="0.3">
      <c r="A18" s="73" t="s">
        <v>348</v>
      </c>
      <c r="B18" s="64">
        <v>24.8</v>
      </c>
      <c r="C18" s="88">
        <v>25</v>
      </c>
      <c r="D18" s="88">
        <v>20.345942740000002</v>
      </c>
      <c r="E18" s="64">
        <v>18.2</v>
      </c>
      <c r="F18" s="88">
        <v>18.997912319999998</v>
      </c>
      <c r="G18" s="88">
        <v>16.27661771</v>
      </c>
      <c r="H18" s="64">
        <v>32.4</v>
      </c>
      <c r="I18" s="88">
        <v>34.541577829999994</v>
      </c>
      <c r="J18" s="88">
        <v>30.501059940000001</v>
      </c>
    </row>
    <row r="19" spans="1:16" s="56" customFormat="1" ht="18.899999999999999" customHeight="1" x14ac:dyDescent="0.3">
      <c r="A19" s="74" t="s">
        <v>49</v>
      </c>
      <c r="B19" s="75">
        <v>145.6</v>
      </c>
      <c r="C19" s="91">
        <v>11.45915316</v>
      </c>
      <c r="D19" s="91">
        <v>10.092201429999999</v>
      </c>
      <c r="E19" s="75">
        <v>137.4</v>
      </c>
      <c r="F19" s="91">
        <v>10.16121875</v>
      </c>
      <c r="G19" s="91">
        <v>9.6953356199999998</v>
      </c>
      <c r="H19" s="75">
        <v>157.80000000000001</v>
      </c>
      <c r="I19" s="91">
        <v>11.70796854</v>
      </c>
      <c r="J19" s="91">
        <v>11.56394253</v>
      </c>
    </row>
    <row r="20" spans="1:16" ht="18.899999999999999" customHeight="1" x14ac:dyDescent="0.25">
      <c r="A20" s="76" t="s">
        <v>29</v>
      </c>
      <c r="B20" s="77">
        <v>1498.6</v>
      </c>
      <c r="C20" s="92">
        <v>10.405932760000001</v>
      </c>
      <c r="D20" s="92">
        <v>9.3755468999999998</v>
      </c>
      <c r="E20" s="77">
        <v>1455.8</v>
      </c>
      <c r="F20" s="92">
        <v>9.6451476100000004</v>
      </c>
      <c r="G20" s="92">
        <v>9.3354833799999994</v>
      </c>
      <c r="H20" s="77">
        <v>1549.6</v>
      </c>
      <c r="I20" s="92">
        <v>10.7318965</v>
      </c>
      <c r="J20" s="92">
        <v>10.7318965</v>
      </c>
      <c r="K20" s="78"/>
      <c r="L20" s="78"/>
    </row>
    <row r="21" spans="1:16" ht="18.899999999999999" customHeight="1" x14ac:dyDescent="0.25">
      <c r="A21" s="67" t="s">
        <v>415</v>
      </c>
    </row>
    <row r="22" spans="1:16" s="61" customFormat="1" ht="18.899999999999999" customHeight="1" x14ac:dyDescent="0.3">
      <c r="A22" s="56"/>
      <c r="B22" s="68"/>
      <c r="C22" s="69"/>
      <c r="D22" s="69"/>
      <c r="E22" s="69"/>
      <c r="F22" s="69"/>
      <c r="G22" s="69"/>
      <c r="H22" s="68"/>
      <c r="I22" s="69"/>
      <c r="J22" s="69"/>
      <c r="O22" s="54"/>
      <c r="P22" s="54"/>
    </row>
    <row r="23" spans="1:16" ht="15.6" x14ac:dyDescent="0.3">
      <c r="A23" s="112" t="s">
        <v>463</v>
      </c>
      <c r="B23" s="70"/>
      <c r="C23" s="70"/>
      <c r="D23" s="70"/>
      <c r="E23" s="70"/>
      <c r="F23" s="70"/>
      <c r="G23" s="70"/>
      <c r="H23" s="70"/>
      <c r="I23" s="70"/>
      <c r="J23" s="70"/>
    </row>
    <row r="25" spans="1:16" x14ac:dyDescent="0.25">
      <c r="B25" s="69"/>
      <c r="H25" s="69"/>
    </row>
    <row r="26" spans="1:16" x14ac:dyDescent="0.25">
      <c r="B26" s="69"/>
      <c r="H26" s="69"/>
    </row>
    <row r="27" spans="1:16" x14ac:dyDescent="0.25">
      <c r="B27" s="69"/>
      <c r="H27" s="69"/>
    </row>
    <row r="28" spans="1:16" x14ac:dyDescent="0.25">
      <c r="B28" s="69"/>
      <c r="H28" s="69"/>
    </row>
    <row r="29" spans="1:16" x14ac:dyDescent="0.25">
      <c r="B29" s="69"/>
      <c r="H29" s="69"/>
    </row>
    <row r="30" spans="1:16" x14ac:dyDescent="0.25">
      <c r="B30" s="69"/>
      <c r="H30" s="69"/>
    </row>
    <row r="31" spans="1:16" x14ac:dyDescent="0.25">
      <c r="B31" s="69"/>
      <c r="H31" s="69"/>
    </row>
    <row r="32" spans="1:16" x14ac:dyDescent="0.25">
      <c r="B32" s="69"/>
      <c r="H32" s="69"/>
    </row>
    <row r="33" spans="1:10" x14ac:dyDescent="0.25">
      <c r="B33" s="69"/>
      <c r="H33" s="69"/>
    </row>
    <row r="34" spans="1:10" x14ac:dyDescent="0.25">
      <c r="B34" s="69"/>
      <c r="H34" s="69"/>
    </row>
    <row r="35" spans="1:10" x14ac:dyDescent="0.25">
      <c r="B35" s="69"/>
      <c r="H35" s="69"/>
    </row>
    <row r="36" spans="1:10" x14ac:dyDescent="0.25">
      <c r="B36" s="69"/>
      <c r="H36" s="69"/>
    </row>
    <row r="37" spans="1:10" x14ac:dyDescent="0.25">
      <c r="B37" s="69"/>
      <c r="H37" s="69"/>
    </row>
    <row r="38" spans="1:10" x14ac:dyDescent="0.25">
      <c r="B38" s="69"/>
      <c r="H38" s="69"/>
    </row>
    <row r="39" spans="1:10" x14ac:dyDescent="0.25">
      <c r="B39" s="69"/>
      <c r="H39" s="69"/>
    </row>
    <row r="40" spans="1:10" x14ac:dyDescent="0.25">
      <c r="B40" s="69"/>
      <c r="H40" s="69"/>
    </row>
    <row r="41" spans="1:10" x14ac:dyDescent="0.25">
      <c r="B41" s="69"/>
      <c r="H41" s="69"/>
    </row>
    <row r="42" spans="1:10" x14ac:dyDescent="0.25">
      <c r="B42" s="69"/>
      <c r="H42" s="69"/>
    </row>
    <row r="43" spans="1:10" x14ac:dyDescent="0.25">
      <c r="B43" s="69"/>
      <c r="H43" s="69"/>
    </row>
    <row r="44" spans="1:10" x14ac:dyDescent="0.25">
      <c r="A44" s="56"/>
      <c r="B44" s="56"/>
      <c r="C44" s="56"/>
      <c r="D44" s="56"/>
      <c r="F44" s="56"/>
      <c r="G44" s="56"/>
      <c r="H44" s="56"/>
      <c r="I44" s="56"/>
      <c r="J44" s="56"/>
    </row>
    <row r="45" spans="1:10" x14ac:dyDescent="0.25">
      <c r="B45" s="69"/>
      <c r="H45" s="69"/>
    </row>
    <row r="46" spans="1:10" x14ac:dyDescent="0.25">
      <c r="B46" s="69"/>
      <c r="H46"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9" customWidth="1"/>
    <col min="2" max="2" width="20.77734375" style="68" customWidth="1"/>
    <col min="3" max="7" width="20.77734375" style="69" customWidth="1"/>
    <col min="8" max="8" width="20.77734375" style="68" customWidth="1"/>
    <col min="9" max="10" width="20.77734375" style="69" customWidth="1"/>
    <col min="11" max="12" width="10.5546875" style="69" customWidth="1"/>
    <col min="13" max="16384" width="9.33203125" style="69"/>
  </cols>
  <sheetData>
    <row r="1" spans="1:16" s="56" customFormat="1" ht="18.899999999999999" customHeight="1" x14ac:dyDescent="0.3">
      <c r="A1" s="111" t="s">
        <v>458</v>
      </c>
      <c r="B1" s="55"/>
      <c r="C1" s="55"/>
      <c r="D1" s="55"/>
      <c r="E1" s="55"/>
      <c r="F1" s="55"/>
      <c r="G1" s="55"/>
      <c r="H1" s="55"/>
      <c r="I1" s="55"/>
      <c r="J1" s="55"/>
    </row>
    <row r="2" spans="1:16" s="56" customFormat="1" ht="18.899999999999999" customHeight="1" x14ac:dyDescent="0.3">
      <c r="A2" s="1" t="s">
        <v>460</v>
      </c>
      <c r="B2" s="57"/>
      <c r="C2" s="57"/>
      <c r="D2" s="57"/>
      <c r="E2" s="57"/>
      <c r="F2" s="57"/>
      <c r="G2" s="57"/>
      <c r="H2" s="57"/>
      <c r="I2" s="57"/>
      <c r="J2" s="57"/>
    </row>
    <row r="3" spans="1:16" s="61" customFormat="1" ht="54" customHeight="1" x14ac:dyDescent="0.3">
      <c r="A3" s="114" t="s">
        <v>263</v>
      </c>
      <c r="B3" s="59" t="s">
        <v>426</v>
      </c>
      <c r="C3" s="59" t="s">
        <v>427</v>
      </c>
      <c r="D3" s="59" t="s">
        <v>428</v>
      </c>
      <c r="E3" s="59" t="s">
        <v>429</v>
      </c>
      <c r="F3" s="59" t="s">
        <v>430</v>
      </c>
      <c r="G3" s="59" t="s">
        <v>431</v>
      </c>
      <c r="H3" s="59" t="s">
        <v>432</v>
      </c>
      <c r="I3" s="59" t="s">
        <v>461</v>
      </c>
      <c r="J3" s="59" t="s">
        <v>433</v>
      </c>
      <c r="O3" s="62"/>
      <c r="P3" s="62"/>
    </row>
    <row r="4" spans="1:16" s="56" customFormat="1" ht="18.899999999999999" customHeight="1" x14ac:dyDescent="0.3">
      <c r="A4" s="73" t="s">
        <v>371</v>
      </c>
      <c r="B4" s="64">
        <v>7</v>
      </c>
      <c r="C4" s="88">
        <v>4</v>
      </c>
      <c r="D4" s="88">
        <v>3.8207238499999998</v>
      </c>
      <c r="E4" s="64">
        <v>6.8</v>
      </c>
      <c r="F4" s="88">
        <v>4.2875157599999998</v>
      </c>
      <c r="G4" s="88">
        <v>4.2891516200000002</v>
      </c>
      <c r="H4" s="64">
        <v>7</v>
      </c>
      <c r="I4" s="88">
        <v>4.7425474300000001</v>
      </c>
      <c r="J4" s="88">
        <v>4.8498465099999999</v>
      </c>
    </row>
    <row r="5" spans="1:16" s="56" customFormat="1" ht="18.899999999999999" customHeight="1" x14ac:dyDescent="0.3">
      <c r="A5" s="73" t="s">
        <v>356</v>
      </c>
      <c r="B5" s="64">
        <v>9.6</v>
      </c>
      <c r="C5" s="88">
        <v>5.1891891900000005</v>
      </c>
      <c r="D5" s="88">
        <v>5.0403876600000004</v>
      </c>
      <c r="E5" s="64">
        <v>14</v>
      </c>
      <c r="F5" s="88">
        <v>7.216494850000001</v>
      </c>
      <c r="G5" s="88">
        <v>7.1456356900000007</v>
      </c>
      <c r="H5" s="64">
        <v>11.4</v>
      </c>
      <c r="I5" s="88">
        <v>6.45526614</v>
      </c>
      <c r="J5" s="88">
        <v>6.7200683400000001</v>
      </c>
    </row>
    <row r="6" spans="1:16" s="56" customFormat="1" ht="18.899999999999999" customHeight="1" x14ac:dyDescent="0.3">
      <c r="A6" s="73" t="s">
        <v>389</v>
      </c>
      <c r="B6" s="64">
        <v>4.4000000000000004</v>
      </c>
      <c r="C6" s="88">
        <v>3.5772357700000001</v>
      </c>
      <c r="D6" s="88">
        <v>3.4228000000000001</v>
      </c>
      <c r="E6" s="64">
        <v>5.8</v>
      </c>
      <c r="F6" s="88">
        <v>4.2647058800000002</v>
      </c>
      <c r="G6" s="88">
        <v>4.35448886</v>
      </c>
      <c r="H6" s="64">
        <v>6</v>
      </c>
      <c r="I6" s="88">
        <v>4.1493775900000003</v>
      </c>
      <c r="J6" s="88">
        <v>4.2258337600000004</v>
      </c>
    </row>
    <row r="7" spans="1:16" s="56" customFormat="1" ht="18.899999999999999" customHeight="1" x14ac:dyDescent="0.3">
      <c r="A7" s="73" t="s">
        <v>357</v>
      </c>
      <c r="B7" s="64">
        <v>5</v>
      </c>
      <c r="C7" s="88">
        <v>4.2881646699999996</v>
      </c>
      <c r="D7" s="88">
        <v>4.1892642999999996</v>
      </c>
      <c r="E7" s="64">
        <v>9.1999999999999993</v>
      </c>
      <c r="F7" s="88">
        <v>6.5714285700000001</v>
      </c>
      <c r="G7" s="88">
        <v>6.6732887000000005</v>
      </c>
      <c r="H7" s="64">
        <v>7.4</v>
      </c>
      <c r="I7" s="88">
        <v>5.5975794299999997</v>
      </c>
      <c r="J7" s="88">
        <v>5.8389307600000002</v>
      </c>
    </row>
    <row r="8" spans="1:16" s="56" customFormat="1" ht="18.899999999999999" customHeight="1" x14ac:dyDescent="0.3">
      <c r="A8" s="73" t="s">
        <v>358</v>
      </c>
      <c r="B8" s="64">
        <v>4.4000000000000004</v>
      </c>
      <c r="C8" s="88">
        <v>4.2884990300000005</v>
      </c>
      <c r="D8" s="88">
        <v>4.02895191</v>
      </c>
      <c r="E8" s="64">
        <v>6.8</v>
      </c>
      <c r="F8" s="88">
        <v>5.9027777800000001</v>
      </c>
      <c r="G8" s="88">
        <v>5.8659469899999994</v>
      </c>
      <c r="H8" s="64">
        <v>5</v>
      </c>
      <c r="I8" s="88">
        <v>4.5454545499999996</v>
      </c>
      <c r="J8" s="88">
        <v>4.6932672899999996</v>
      </c>
    </row>
    <row r="9" spans="1:16" s="56" customFormat="1" ht="18.899999999999999" customHeight="1" x14ac:dyDescent="0.3">
      <c r="A9" s="73" t="s">
        <v>370</v>
      </c>
      <c r="B9" s="64">
        <v>2.2000000000000002</v>
      </c>
      <c r="C9" s="88">
        <v>2.68292683</v>
      </c>
      <c r="D9" s="88">
        <v>2.5763931200000001</v>
      </c>
      <c r="E9" s="64">
        <v>4.5999999999999996</v>
      </c>
      <c r="F9" s="88">
        <v>5.5825242700000004</v>
      </c>
      <c r="G9" s="88">
        <v>5.3622674300000002</v>
      </c>
      <c r="H9" s="64">
        <v>5.4</v>
      </c>
      <c r="I9" s="88">
        <v>7.7586206899999999</v>
      </c>
      <c r="J9" s="88">
        <v>7.6563675</v>
      </c>
    </row>
    <row r="10" spans="1:16" s="56" customFormat="1" ht="18.899999999999999" customHeight="1" x14ac:dyDescent="0.3">
      <c r="A10" s="73" t="s">
        <v>359</v>
      </c>
      <c r="B10" s="64">
        <v>4.2</v>
      </c>
      <c r="C10" s="88">
        <v>10.144927539999999</v>
      </c>
      <c r="D10" s="88">
        <v>9.6389977599999987</v>
      </c>
      <c r="E10" s="64">
        <v>2.6</v>
      </c>
      <c r="F10" s="88">
        <v>6.0465116300000004</v>
      </c>
      <c r="G10" s="88">
        <v>5.71137782</v>
      </c>
      <c r="H10" s="64">
        <v>4</v>
      </c>
      <c r="I10" s="88">
        <v>9.0497737600000008</v>
      </c>
      <c r="J10" s="88">
        <v>8.7057828399999995</v>
      </c>
    </row>
    <row r="11" spans="1:16" s="56" customFormat="1" ht="18.899999999999999" customHeight="1" x14ac:dyDescent="0.3">
      <c r="A11" s="73" t="s">
        <v>360</v>
      </c>
      <c r="B11" s="64">
        <v>6.2</v>
      </c>
      <c r="C11" s="88">
        <v>20.805369130000003</v>
      </c>
      <c r="D11" s="88">
        <v>18.042212060000001</v>
      </c>
      <c r="E11" s="64">
        <v>6.2</v>
      </c>
      <c r="F11" s="88">
        <v>20</v>
      </c>
      <c r="G11" s="88">
        <v>18.688233149999999</v>
      </c>
      <c r="H11" s="64">
        <v>5</v>
      </c>
      <c r="I11" s="88">
        <v>17.36111111</v>
      </c>
      <c r="J11" s="88">
        <v>17.26720186</v>
      </c>
    </row>
    <row r="12" spans="1:16" s="56" customFormat="1" ht="18.899999999999999" customHeight="1" x14ac:dyDescent="0.3">
      <c r="A12" s="73" t="s">
        <v>361</v>
      </c>
      <c r="B12" s="64">
        <v>7.4</v>
      </c>
      <c r="C12" s="88">
        <v>6.6907775799999998</v>
      </c>
      <c r="D12" s="88">
        <v>6.2152478799999997</v>
      </c>
      <c r="E12" s="64">
        <v>11.2</v>
      </c>
      <c r="F12" s="88">
        <v>8.8328075699999999</v>
      </c>
      <c r="G12" s="88">
        <v>8.5199938700000004</v>
      </c>
      <c r="H12" s="64">
        <v>9.4</v>
      </c>
      <c r="I12" s="88">
        <v>7.34375</v>
      </c>
      <c r="J12" s="88">
        <v>7.3554516099999994</v>
      </c>
    </row>
    <row r="13" spans="1:16" s="56" customFormat="1" ht="18.899999999999999" customHeight="1" x14ac:dyDescent="0.3">
      <c r="A13" s="73" t="s">
        <v>362</v>
      </c>
      <c r="B13" s="64">
        <v>13.4</v>
      </c>
      <c r="C13" s="88">
        <v>8.2410824100000006</v>
      </c>
      <c r="D13" s="88">
        <v>7.37477129</v>
      </c>
      <c r="E13" s="64">
        <v>15.4</v>
      </c>
      <c r="F13" s="88">
        <v>9.3333333300000003</v>
      </c>
      <c r="G13" s="88">
        <v>9.15309448</v>
      </c>
      <c r="H13" s="64">
        <v>18</v>
      </c>
      <c r="I13" s="88">
        <v>12.080536910000001</v>
      </c>
      <c r="J13" s="88">
        <v>12.586656860000002</v>
      </c>
    </row>
    <row r="14" spans="1:16" s="56" customFormat="1" ht="18.899999999999999" customHeight="1" x14ac:dyDescent="0.3">
      <c r="A14" s="73" t="s">
        <v>363</v>
      </c>
      <c r="B14" s="64">
        <v>23.4</v>
      </c>
      <c r="C14" s="88">
        <v>20.818505339999998</v>
      </c>
      <c r="D14" s="88">
        <v>18.348719429999999</v>
      </c>
      <c r="E14" s="64">
        <v>27</v>
      </c>
      <c r="F14" s="88">
        <v>23.316062179999999</v>
      </c>
      <c r="G14" s="88">
        <v>21.22690038</v>
      </c>
      <c r="H14" s="64">
        <v>18.600000000000001</v>
      </c>
      <c r="I14" s="88">
        <v>15.346534649999999</v>
      </c>
      <c r="J14" s="88">
        <v>14.54052954</v>
      </c>
    </row>
    <row r="15" spans="1:16" s="56" customFormat="1" ht="18.899999999999999" customHeight="1" x14ac:dyDescent="0.3">
      <c r="A15" s="73" t="s">
        <v>364</v>
      </c>
      <c r="B15" s="64">
        <v>9.8000000000000007</v>
      </c>
      <c r="C15" s="88">
        <v>10.56034483</v>
      </c>
      <c r="D15" s="88">
        <v>9.4814394400000008</v>
      </c>
      <c r="E15" s="64">
        <v>10</v>
      </c>
      <c r="F15" s="88">
        <v>9.9009900999999996</v>
      </c>
      <c r="G15" s="88">
        <v>9.3722238700000009</v>
      </c>
      <c r="H15" s="64">
        <v>9</v>
      </c>
      <c r="I15" s="88">
        <v>8.670520230000001</v>
      </c>
      <c r="J15" s="88">
        <v>8.2925241799999991</v>
      </c>
    </row>
    <row r="16" spans="1:16" s="56" customFormat="1" ht="18.899999999999999" customHeight="1" x14ac:dyDescent="0.3">
      <c r="A16" s="73" t="s">
        <v>365</v>
      </c>
      <c r="B16" s="64">
        <v>3.4</v>
      </c>
      <c r="C16" s="88">
        <v>10.059171599999999</v>
      </c>
      <c r="D16" s="88">
        <v>9.1963222799999986</v>
      </c>
      <c r="E16" s="64">
        <v>5.6</v>
      </c>
      <c r="F16" s="88">
        <v>19.718309859999998</v>
      </c>
      <c r="G16" s="88">
        <v>17.565485899999999</v>
      </c>
      <c r="H16" s="64">
        <v>6.2</v>
      </c>
      <c r="I16" s="88">
        <v>15.196078430000002</v>
      </c>
      <c r="J16" s="88">
        <v>14.390071809999998</v>
      </c>
    </row>
    <row r="17" spans="1:12" s="56" customFormat="1" ht="18.899999999999999" customHeight="1" x14ac:dyDescent="0.3">
      <c r="A17" s="73" t="s">
        <v>369</v>
      </c>
      <c r="B17" s="64">
        <v>4</v>
      </c>
      <c r="C17" s="88">
        <v>4.3196544299999999</v>
      </c>
      <c r="D17" s="88">
        <v>3.91958092</v>
      </c>
      <c r="E17" s="64">
        <v>6</v>
      </c>
      <c r="F17" s="88">
        <v>6.3025210100000004</v>
      </c>
      <c r="G17" s="88">
        <v>6.0608189399999999</v>
      </c>
      <c r="H17" s="64">
        <v>6.4</v>
      </c>
      <c r="I17" s="88">
        <v>7.8431372499999998</v>
      </c>
      <c r="J17" s="88">
        <v>7.5840609399999996</v>
      </c>
    </row>
    <row r="18" spans="1:12" s="56" customFormat="1" ht="18.899999999999999" customHeight="1" x14ac:dyDescent="0.3">
      <c r="A18" s="73" t="s">
        <v>366</v>
      </c>
      <c r="B18" s="64">
        <v>28.8</v>
      </c>
      <c r="C18" s="88">
        <v>28.402366860000001</v>
      </c>
      <c r="D18" s="88">
        <v>23.708280809999998</v>
      </c>
      <c r="E18" s="64">
        <v>20</v>
      </c>
      <c r="F18" s="88">
        <v>22.07505519</v>
      </c>
      <c r="G18" s="88">
        <v>19.271680750000002</v>
      </c>
      <c r="H18" s="64">
        <v>16.8</v>
      </c>
      <c r="I18" s="88">
        <v>19.399538110000002</v>
      </c>
      <c r="J18" s="88">
        <v>18.103261889999999</v>
      </c>
    </row>
    <row r="19" spans="1:12" s="56" customFormat="1" ht="18.899999999999999" customHeight="1" x14ac:dyDescent="0.3">
      <c r="A19" s="73" t="s">
        <v>367</v>
      </c>
      <c r="B19" s="64">
        <v>35.6</v>
      </c>
      <c r="C19" s="88">
        <v>30.849220100000004</v>
      </c>
      <c r="D19" s="88">
        <v>25.334540639999997</v>
      </c>
      <c r="E19" s="64">
        <v>34</v>
      </c>
      <c r="F19" s="88">
        <v>31.775700929999999</v>
      </c>
      <c r="G19" s="88">
        <v>27.673859950000001</v>
      </c>
      <c r="H19" s="64">
        <v>22.4</v>
      </c>
      <c r="I19" s="88">
        <v>22.626262629999999</v>
      </c>
      <c r="J19" s="88">
        <v>20.01816492</v>
      </c>
    </row>
    <row r="20" spans="1:12" s="56" customFormat="1" ht="18.899999999999999" customHeight="1" x14ac:dyDescent="0.3">
      <c r="A20" s="73" t="s">
        <v>368</v>
      </c>
      <c r="B20" s="64">
        <v>6.6</v>
      </c>
      <c r="C20" s="88">
        <v>4.5961002799999999</v>
      </c>
      <c r="D20" s="88">
        <v>4.2388120499999999</v>
      </c>
      <c r="E20" s="64">
        <v>13</v>
      </c>
      <c r="F20" s="88">
        <v>7.6291079799999997</v>
      </c>
      <c r="G20" s="88">
        <v>7.05379267</v>
      </c>
      <c r="H20" s="64">
        <v>11.4</v>
      </c>
      <c r="I20" s="88">
        <v>8.9622641500000011</v>
      </c>
      <c r="J20" s="88">
        <v>8.5964419099999994</v>
      </c>
    </row>
    <row r="21" spans="1:12" s="56" customFormat="1" ht="18.899999999999999" customHeight="1" x14ac:dyDescent="0.3">
      <c r="A21" s="74" t="s">
        <v>172</v>
      </c>
      <c r="B21" s="75">
        <v>175.4</v>
      </c>
      <c r="C21" s="89">
        <v>9.6341865299999991</v>
      </c>
      <c r="D21" s="89">
        <v>8.6664871199999993</v>
      </c>
      <c r="E21" s="75">
        <v>198.2</v>
      </c>
      <c r="F21" s="89">
        <v>10.429383289999999</v>
      </c>
      <c r="G21" s="89">
        <v>9.9194423</v>
      </c>
      <c r="H21" s="75">
        <v>169.4</v>
      </c>
      <c r="I21" s="89">
        <v>9.4594594599999997</v>
      </c>
      <c r="J21" s="89">
        <v>9.6303042899999998</v>
      </c>
    </row>
    <row r="22" spans="1:12" ht="18.899999999999999" customHeight="1" x14ac:dyDescent="0.25">
      <c r="A22" s="76" t="s">
        <v>29</v>
      </c>
      <c r="B22" s="77">
        <v>1498.6</v>
      </c>
      <c r="C22" s="92">
        <v>10.405932760000001</v>
      </c>
      <c r="D22" s="92">
        <v>9.3755468999999998</v>
      </c>
      <c r="E22" s="77">
        <v>1455.8</v>
      </c>
      <c r="F22" s="92">
        <v>9.6451476100000004</v>
      </c>
      <c r="G22" s="92">
        <v>9.3354833799999994</v>
      </c>
      <c r="H22" s="77">
        <v>1549.6</v>
      </c>
      <c r="I22" s="92">
        <v>10.7318965</v>
      </c>
      <c r="J22" s="92">
        <v>10.7318965</v>
      </c>
      <c r="K22" s="78"/>
      <c r="L22" s="78"/>
    </row>
    <row r="23" spans="1:12" ht="18.899999999999999" customHeight="1" x14ac:dyDescent="0.25">
      <c r="A23" s="67" t="s">
        <v>415</v>
      </c>
    </row>
    <row r="25" spans="1:12" ht="15.6" x14ac:dyDescent="0.3">
      <c r="A25" s="112" t="s">
        <v>463</v>
      </c>
      <c r="B25" s="70"/>
      <c r="C25" s="70"/>
      <c r="D25" s="70"/>
      <c r="E25" s="70"/>
      <c r="F25" s="70"/>
      <c r="G25" s="70"/>
      <c r="H25" s="70"/>
      <c r="I25" s="70"/>
      <c r="J25" s="70"/>
    </row>
    <row r="26" spans="1:12" x14ac:dyDescent="0.25">
      <c r="B26" s="69"/>
      <c r="H26" s="69"/>
    </row>
    <row r="27" spans="1:12" x14ac:dyDescent="0.25">
      <c r="B27" s="69"/>
      <c r="H27" s="69"/>
    </row>
    <row r="28" spans="1:12" x14ac:dyDescent="0.25">
      <c r="B28" s="69"/>
      <c r="H28" s="69"/>
    </row>
    <row r="29" spans="1:12" x14ac:dyDescent="0.25">
      <c r="B29" s="69"/>
      <c r="H29" s="69"/>
    </row>
    <row r="30" spans="1:12" x14ac:dyDescent="0.25">
      <c r="B30" s="69"/>
      <c r="H30" s="69"/>
    </row>
    <row r="31" spans="1:12" x14ac:dyDescent="0.25">
      <c r="B31" s="69"/>
      <c r="H31" s="69"/>
    </row>
    <row r="32" spans="1:12" x14ac:dyDescent="0.25">
      <c r="B32" s="69"/>
      <c r="H32" s="69"/>
    </row>
    <row r="33" spans="1:10" x14ac:dyDescent="0.25">
      <c r="B33" s="69"/>
      <c r="H33" s="69"/>
    </row>
    <row r="34" spans="1:10" x14ac:dyDescent="0.25">
      <c r="B34" s="69"/>
      <c r="H34" s="69"/>
    </row>
    <row r="35" spans="1:10" x14ac:dyDescent="0.25">
      <c r="B35" s="69"/>
      <c r="H35" s="69"/>
    </row>
    <row r="36" spans="1:10" x14ac:dyDescent="0.25">
      <c r="B36" s="69"/>
      <c r="H36" s="69"/>
    </row>
    <row r="37" spans="1:10" x14ac:dyDescent="0.25">
      <c r="B37" s="69"/>
      <c r="H37" s="69"/>
    </row>
    <row r="38" spans="1:10" x14ac:dyDescent="0.25">
      <c r="B38" s="69"/>
      <c r="H38" s="69"/>
    </row>
    <row r="39" spans="1:10" x14ac:dyDescent="0.25">
      <c r="B39" s="69"/>
      <c r="H39" s="69"/>
    </row>
    <row r="40" spans="1:10" x14ac:dyDescent="0.25">
      <c r="B40" s="69"/>
      <c r="H40" s="69"/>
    </row>
    <row r="41" spans="1:10" x14ac:dyDescent="0.25">
      <c r="B41" s="69"/>
      <c r="H41" s="69"/>
    </row>
    <row r="42" spans="1:10" x14ac:dyDescent="0.25">
      <c r="B42" s="69"/>
      <c r="H42" s="69"/>
    </row>
    <row r="43" spans="1:10" x14ac:dyDescent="0.25">
      <c r="B43" s="69"/>
      <c r="H43" s="69"/>
    </row>
    <row r="44" spans="1:10" x14ac:dyDescent="0.25">
      <c r="B44" s="69"/>
      <c r="H44" s="69"/>
    </row>
    <row r="45" spans="1:10" x14ac:dyDescent="0.25">
      <c r="A45" s="56"/>
      <c r="B45" s="56"/>
      <c r="C45" s="56"/>
      <c r="D45" s="56"/>
      <c r="F45" s="56"/>
      <c r="G45" s="56"/>
      <c r="H45" s="56"/>
      <c r="I45" s="56"/>
      <c r="J45" s="56"/>
    </row>
    <row r="46" spans="1:10" x14ac:dyDescent="0.25">
      <c r="B46" s="69"/>
      <c r="H46" s="69"/>
    </row>
    <row r="47" spans="1:10" x14ac:dyDescent="0.25">
      <c r="B47" s="69"/>
      <c r="H47"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9" customWidth="1"/>
    <col min="2" max="2" width="20.77734375" style="68" customWidth="1"/>
    <col min="3" max="7" width="20.77734375" style="69" customWidth="1"/>
    <col min="8" max="8" width="20.77734375" style="68" customWidth="1"/>
    <col min="9" max="10" width="20.77734375" style="69" customWidth="1"/>
    <col min="11" max="12" width="10.5546875" style="69" customWidth="1"/>
    <col min="13" max="16384" width="9.33203125" style="69"/>
  </cols>
  <sheetData>
    <row r="1" spans="1:16" s="56" customFormat="1" ht="18.899999999999999" customHeight="1" x14ac:dyDescent="0.3">
      <c r="A1" s="111" t="s">
        <v>459</v>
      </c>
      <c r="B1" s="55"/>
      <c r="C1" s="55"/>
      <c r="D1" s="55"/>
      <c r="E1" s="55"/>
      <c r="F1" s="55"/>
      <c r="G1" s="55"/>
      <c r="H1" s="55"/>
      <c r="I1" s="55"/>
      <c r="J1" s="55"/>
    </row>
    <row r="2" spans="1:16" s="56" customFormat="1" ht="18.899999999999999" customHeight="1" x14ac:dyDescent="0.3">
      <c r="A2" s="1" t="s">
        <v>460</v>
      </c>
      <c r="B2" s="57"/>
      <c r="C2" s="57"/>
      <c r="D2" s="57"/>
      <c r="E2" s="57"/>
      <c r="F2" s="57"/>
      <c r="G2" s="57"/>
      <c r="H2" s="57"/>
      <c r="I2" s="57"/>
      <c r="J2" s="57"/>
    </row>
    <row r="3" spans="1:16" s="61" customFormat="1" ht="54" customHeight="1" x14ac:dyDescent="0.3">
      <c r="A3" s="58" t="s">
        <v>263</v>
      </c>
      <c r="B3" s="59" t="s">
        <v>426</v>
      </c>
      <c r="C3" s="59" t="s">
        <v>427</v>
      </c>
      <c r="D3" s="59" t="s">
        <v>428</v>
      </c>
      <c r="E3" s="59" t="s">
        <v>429</v>
      </c>
      <c r="F3" s="59" t="s">
        <v>430</v>
      </c>
      <c r="G3" s="59" t="s">
        <v>431</v>
      </c>
      <c r="H3" s="59" t="s">
        <v>432</v>
      </c>
      <c r="I3" s="59" t="s">
        <v>461</v>
      </c>
      <c r="J3" s="59" t="s">
        <v>433</v>
      </c>
      <c r="O3" s="62"/>
      <c r="P3" s="62"/>
    </row>
    <row r="4" spans="1:16" s="56" customFormat="1" ht="56.25" customHeight="1" x14ac:dyDescent="0.3">
      <c r="A4" s="79" t="s">
        <v>382</v>
      </c>
      <c r="B4" s="64">
        <v>9.8000000000000007</v>
      </c>
      <c r="C4" s="88">
        <v>14.759036140000001</v>
      </c>
      <c r="D4" s="88">
        <v>13.297845110000001</v>
      </c>
      <c r="E4" s="64">
        <v>6.8</v>
      </c>
      <c r="F4" s="88">
        <v>10</v>
      </c>
      <c r="G4" s="88">
        <v>9.2990148999999995</v>
      </c>
      <c r="H4" s="64">
        <v>6.8</v>
      </c>
      <c r="I4" s="88">
        <v>12.639405200000001</v>
      </c>
      <c r="J4" s="88">
        <v>12.072376590000001</v>
      </c>
    </row>
    <row r="5" spans="1:16" s="56" customFormat="1" ht="56.25" customHeight="1" x14ac:dyDescent="0.3">
      <c r="A5" s="79" t="s">
        <v>372</v>
      </c>
      <c r="B5" s="64">
        <v>2.4</v>
      </c>
      <c r="C5" s="88">
        <v>8.0536912800000007</v>
      </c>
      <c r="D5" s="88">
        <v>7.2382092499999997</v>
      </c>
      <c r="E5" s="64" t="s">
        <v>421</v>
      </c>
      <c r="F5" s="88" t="s">
        <v>421</v>
      </c>
      <c r="G5" s="88" t="s">
        <v>421</v>
      </c>
      <c r="H5" s="64">
        <v>3.6</v>
      </c>
      <c r="I5" s="88">
        <v>16.363636360000001</v>
      </c>
      <c r="J5" s="88">
        <v>16.17767478</v>
      </c>
    </row>
    <row r="6" spans="1:16" s="56" customFormat="1" ht="56.25" customHeight="1" x14ac:dyDescent="0.3">
      <c r="A6" s="79" t="s">
        <v>383</v>
      </c>
      <c r="B6" s="64">
        <v>34.799999999999997</v>
      </c>
      <c r="C6" s="88">
        <v>14.285714290000001</v>
      </c>
      <c r="D6" s="88">
        <v>12.678870449999998</v>
      </c>
      <c r="E6" s="64">
        <v>27.6</v>
      </c>
      <c r="F6" s="88">
        <v>11.917098449999999</v>
      </c>
      <c r="G6" s="88">
        <v>10.849555430000001</v>
      </c>
      <c r="H6" s="64">
        <v>43.8</v>
      </c>
      <c r="I6" s="88">
        <v>21.077959579999998</v>
      </c>
      <c r="J6" s="88">
        <v>19.29449104</v>
      </c>
    </row>
    <row r="7" spans="1:16" s="56" customFormat="1" ht="56.25" customHeight="1" x14ac:dyDescent="0.3">
      <c r="A7" s="79" t="s">
        <v>381</v>
      </c>
      <c r="B7" s="64">
        <v>56.4</v>
      </c>
      <c r="C7" s="88">
        <v>31.864406779999999</v>
      </c>
      <c r="D7" s="88">
        <v>27.81125729</v>
      </c>
      <c r="E7" s="64">
        <v>39.200000000000003</v>
      </c>
      <c r="F7" s="88">
        <v>23.529411759999999</v>
      </c>
      <c r="G7" s="88">
        <v>20.607901760000001</v>
      </c>
      <c r="H7" s="64">
        <v>19.8</v>
      </c>
      <c r="I7" s="88">
        <v>12.757731959999999</v>
      </c>
      <c r="J7" s="88">
        <v>11.582536259999999</v>
      </c>
    </row>
    <row r="8" spans="1:16" s="56" customFormat="1" ht="56.25" customHeight="1" x14ac:dyDescent="0.3">
      <c r="A8" s="79" t="s">
        <v>386</v>
      </c>
      <c r="B8" s="64">
        <v>12.8</v>
      </c>
      <c r="C8" s="88">
        <v>40</v>
      </c>
      <c r="D8" s="88">
        <v>33.258443890000002</v>
      </c>
      <c r="E8" s="64">
        <v>18.399999999999999</v>
      </c>
      <c r="F8" s="88">
        <v>48.677248679999998</v>
      </c>
      <c r="G8" s="88">
        <v>41.508626190000001</v>
      </c>
      <c r="H8" s="64">
        <v>20.399999999999999</v>
      </c>
      <c r="I8" s="88">
        <v>57.954545449999998</v>
      </c>
      <c r="J8" s="88">
        <v>53.237653959999996</v>
      </c>
    </row>
    <row r="9" spans="1:16" s="56" customFormat="1" ht="56.25" customHeight="1" x14ac:dyDescent="0.3">
      <c r="A9" s="79" t="s">
        <v>387</v>
      </c>
      <c r="B9" s="64">
        <v>5.6</v>
      </c>
      <c r="C9" s="88">
        <v>22.400000000000002</v>
      </c>
      <c r="D9" s="88">
        <v>18.161718090000001</v>
      </c>
      <c r="E9" s="64" t="s">
        <v>421</v>
      </c>
      <c r="F9" s="88" t="s">
        <v>421</v>
      </c>
      <c r="G9" s="88" t="s">
        <v>421</v>
      </c>
      <c r="H9" s="64">
        <v>6.4</v>
      </c>
      <c r="I9" s="88">
        <v>29.09090909</v>
      </c>
      <c r="J9" s="88">
        <v>25.842253110000001</v>
      </c>
    </row>
    <row r="10" spans="1:16" s="56" customFormat="1" ht="56.25" customHeight="1" x14ac:dyDescent="0.3">
      <c r="A10" s="79" t="s">
        <v>388</v>
      </c>
      <c r="B10" s="64">
        <v>13.6</v>
      </c>
      <c r="C10" s="88">
        <v>30.76923077</v>
      </c>
      <c r="D10" s="88">
        <v>25.647658449999998</v>
      </c>
      <c r="E10" s="64">
        <v>22.2</v>
      </c>
      <c r="F10" s="88">
        <v>38.4083045</v>
      </c>
      <c r="G10" s="88">
        <v>32.877183840000001</v>
      </c>
      <c r="H10" s="64">
        <v>25.2</v>
      </c>
      <c r="I10" s="88">
        <v>43.902439020000003</v>
      </c>
      <c r="J10" s="88">
        <v>38.763514110000003</v>
      </c>
    </row>
    <row r="11" spans="1:16" s="56" customFormat="1" ht="56.25" customHeight="1" x14ac:dyDescent="0.3">
      <c r="A11" s="79" t="s">
        <v>375</v>
      </c>
      <c r="B11" s="64">
        <v>63.8</v>
      </c>
      <c r="C11" s="88">
        <v>49.457364339999998</v>
      </c>
      <c r="D11" s="88">
        <v>42.897893099999997</v>
      </c>
      <c r="E11" s="64">
        <v>66</v>
      </c>
      <c r="F11" s="88">
        <v>49.624060149999998</v>
      </c>
      <c r="G11" s="88">
        <v>43.873431179999997</v>
      </c>
      <c r="H11" s="64">
        <v>75.8</v>
      </c>
      <c r="I11" s="88">
        <v>57.164404219999994</v>
      </c>
      <c r="J11" s="88">
        <v>52.037769099999998</v>
      </c>
    </row>
    <row r="12" spans="1:16" s="56" customFormat="1" ht="56.25" customHeight="1" x14ac:dyDescent="0.3">
      <c r="A12" s="79" t="s">
        <v>376</v>
      </c>
      <c r="B12" s="64">
        <v>36.4</v>
      </c>
      <c r="C12" s="88">
        <v>26.843657820000001</v>
      </c>
      <c r="D12" s="88">
        <v>22.33156808</v>
      </c>
      <c r="E12" s="64">
        <v>31.6</v>
      </c>
      <c r="F12" s="88">
        <v>22.66857963</v>
      </c>
      <c r="G12" s="88">
        <v>19.25436977</v>
      </c>
      <c r="H12" s="64">
        <v>29.6</v>
      </c>
      <c r="I12" s="88">
        <v>26.241134750000001</v>
      </c>
      <c r="J12" s="88">
        <v>23.534055779999999</v>
      </c>
    </row>
    <row r="13" spans="1:16" s="56" customFormat="1" ht="56.25" customHeight="1" x14ac:dyDescent="0.3">
      <c r="A13" s="79" t="s">
        <v>384</v>
      </c>
      <c r="B13" s="64">
        <v>54.2</v>
      </c>
      <c r="C13" s="88">
        <v>51.520912549999998</v>
      </c>
      <c r="D13" s="88">
        <v>44.512256970000003</v>
      </c>
      <c r="E13" s="64">
        <v>41.2</v>
      </c>
      <c r="F13" s="88">
        <v>39.768339769999997</v>
      </c>
      <c r="G13" s="88">
        <v>33.259828330000005</v>
      </c>
      <c r="H13" s="64">
        <v>24</v>
      </c>
      <c r="I13" s="88">
        <v>24.539877299999997</v>
      </c>
      <c r="J13" s="88">
        <v>22.122735369999997</v>
      </c>
    </row>
    <row r="14" spans="1:16" s="56" customFormat="1" ht="56.25" customHeight="1" x14ac:dyDescent="0.3">
      <c r="A14" s="79" t="s">
        <v>385</v>
      </c>
      <c r="B14" s="64">
        <v>54.6</v>
      </c>
      <c r="C14" s="88">
        <v>46.907216489999996</v>
      </c>
      <c r="D14" s="88">
        <v>39.732703090000001</v>
      </c>
      <c r="E14" s="64">
        <v>62.8</v>
      </c>
      <c r="F14" s="88">
        <v>53.492333899999998</v>
      </c>
      <c r="G14" s="88">
        <v>45.254987410000005</v>
      </c>
      <c r="H14" s="64">
        <v>70.8</v>
      </c>
      <c r="I14" s="88">
        <v>61.888111889999998</v>
      </c>
      <c r="J14" s="88">
        <v>56.505363519999996</v>
      </c>
    </row>
    <row r="15" spans="1:16" s="56" customFormat="1" ht="56.25" customHeight="1" x14ac:dyDescent="0.3">
      <c r="A15" s="79" t="s">
        <v>377</v>
      </c>
      <c r="B15" s="64">
        <v>39.200000000000003</v>
      </c>
      <c r="C15" s="88">
        <v>47.342995170000002</v>
      </c>
      <c r="D15" s="88">
        <v>38.545195450000001</v>
      </c>
      <c r="E15" s="64">
        <v>37.4</v>
      </c>
      <c r="F15" s="88">
        <v>49.340369389999999</v>
      </c>
      <c r="G15" s="88">
        <v>42.516413909999997</v>
      </c>
      <c r="H15" s="64">
        <v>37.4</v>
      </c>
      <c r="I15" s="88">
        <v>55.489614239999995</v>
      </c>
      <c r="J15" s="88">
        <v>47.159944590000002</v>
      </c>
    </row>
    <row r="16" spans="1:16" s="56" customFormat="1" ht="56.25" customHeight="1" x14ac:dyDescent="0.3">
      <c r="A16" s="79" t="s">
        <v>380</v>
      </c>
      <c r="B16" s="64">
        <v>27.4</v>
      </c>
      <c r="C16" s="88">
        <v>47.902097900000001</v>
      </c>
      <c r="D16" s="88">
        <v>41.37973461</v>
      </c>
      <c r="E16" s="64">
        <v>22.8</v>
      </c>
      <c r="F16" s="88">
        <v>41.304347829999998</v>
      </c>
      <c r="G16" s="88">
        <v>35.066640310000004</v>
      </c>
      <c r="H16" s="64">
        <v>27.6</v>
      </c>
      <c r="I16" s="88">
        <v>50.549450549999996</v>
      </c>
      <c r="J16" s="88">
        <v>44.060051360000003</v>
      </c>
    </row>
    <row r="17" spans="1:12" s="56" customFormat="1" ht="56.25" customHeight="1" x14ac:dyDescent="0.3">
      <c r="A17" s="79" t="s">
        <v>379</v>
      </c>
      <c r="B17" s="64">
        <v>51.4</v>
      </c>
      <c r="C17" s="88">
        <v>20.062451210000003</v>
      </c>
      <c r="D17" s="88">
        <v>16.322695030000002</v>
      </c>
      <c r="E17" s="64">
        <v>40.200000000000003</v>
      </c>
      <c r="F17" s="88">
        <v>16.680497929999998</v>
      </c>
      <c r="G17" s="88">
        <v>14.06933078</v>
      </c>
      <c r="H17" s="64">
        <v>87</v>
      </c>
      <c r="I17" s="88">
        <v>39.473684210000002</v>
      </c>
      <c r="J17" s="88">
        <v>35.271774719999996</v>
      </c>
    </row>
    <row r="18" spans="1:12" s="56" customFormat="1" ht="56.25" customHeight="1" x14ac:dyDescent="0.3">
      <c r="A18" s="79" t="s">
        <v>378</v>
      </c>
      <c r="B18" s="64">
        <v>60.8</v>
      </c>
      <c r="C18" s="88">
        <v>59.607843140000007</v>
      </c>
      <c r="D18" s="88">
        <v>51.343424829999996</v>
      </c>
      <c r="E18" s="64">
        <v>60</v>
      </c>
      <c r="F18" s="88">
        <v>59.880239520000003</v>
      </c>
      <c r="G18" s="88">
        <v>52.278883399999998</v>
      </c>
      <c r="H18" s="64">
        <v>52.6</v>
      </c>
      <c r="I18" s="88">
        <v>59.367945820000003</v>
      </c>
      <c r="J18" s="88">
        <v>51.962003280000005</v>
      </c>
    </row>
    <row r="19" spans="1:12" s="56" customFormat="1" ht="18.600000000000001" customHeight="1" x14ac:dyDescent="0.3">
      <c r="A19" s="74" t="s">
        <v>170</v>
      </c>
      <c r="B19" s="75">
        <v>523.20000000000005</v>
      </c>
      <c r="C19" s="89">
        <v>32.651023459999998</v>
      </c>
      <c r="D19" s="89">
        <v>26.833645199999999</v>
      </c>
      <c r="E19" s="75">
        <v>480.8</v>
      </c>
      <c r="F19" s="89">
        <v>30.554143369999998</v>
      </c>
      <c r="G19" s="89">
        <v>25.162867739999999</v>
      </c>
      <c r="H19" s="75">
        <v>530.79999999999995</v>
      </c>
      <c r="I19" s="89">
        <v>36.809986129999999</v>
      </c>
      <c r="J19" s="89">
        <v>32.011370929999998</v>
      </c>
    </row>
    <row r="20" spans="1:12" ht="18.899999999999999" customHeight="1" x14ac:dyDescent="0.25">
      <c r="A20" s="76" t="s">
        <v>29</v>
      </c>
      <c r="B20" s="77">
        <v>1498.6</v>
      </c>
      <c r="C20" s="92">
        <v>10.405932760000001</v>
      </c>
      <c r="D20" s="92">
        <v>9.3755468999999998</v>
      </c>
      <c r="E20" s="77">
        <v>1455.8</v>
      </c>
      <c r="F20" s="92">
        <v>9.6451476100000004</v>
      </c>
      <c r="G20" s="92">
        <v>9.3354833799999994</v>
      </c>
      <c r="H20" s="77">
        <v>1549.6</v>
      </c>
      <c r="I20" s="92">
        <v>10.7318965</v>
      </c>
      <c r="J20" s="92">
        <v>10.7318965</v>
      </c>
      <c r="K20" s="78"/>
      <c r="L20" s="78"/>
    </row>
    <row r="21" spans="1:12" ht="18.899999999999999" customHeight="1" x14ac:dyDescent="0.25">
      <c r="A21" s="67" t="s">
        <v>415</v>
      </c>
    </row>
    <row r="23" spans="1:12" ht="15.6" x14ac:dyDescent="0.3">
      <c r="A23" s="112" t="s">
        <v>463</v>
      </c>
      <c r="B23" s="70"/>
      <c r="C23" s="70"/>
      <c r="D23" s="70"/>
      <c r="E23" s="70"/>
      <c r="F23" s="70"/>
      <c r="G23" s="70"/>
      <c r="H23" s="70"/>
      <c r="I23" s="70"/>
      <c r="J23" s="70"/>
    </row>
    <row r="24" spans="1:12" x14ac:dyDescent="0.25">
      <c r="B24" s="69"/>
      <c r="H24" s="69"/>
    </row>
    <row r="25" spans="1:12" x14ac:dyDescent="0.25">
      <c r="B25" s="69"/>
      <c r="H25" s="69"/>
    </row>
    <row r="26" spans="1:12" x14ac:dyDescent="0.25">
      <c r="B26" s="69"/>
      <c r="H26" s="69"/>
    </row>
    <row r="27" spans="1:12" x14ac:dyDescent="0.25">
      <c r="B27" s="69"/>
      <c r="H27" s="69"/>
    </row>
    <row r="28" spans="1:12" x14ac:dyDescent="0.25">
      <c r="B28" s="69"/>
      <c r="H28" s="69"/>
    </row>
    <row r="29" spans="1:12" x14ac:dyDescent="0.25">
      <c r="B29" s="69"/>
      <c r="H29" s="69"/>
    </row>
    <row r="30" spans="1:12" x14ac:dyDescent="0.25">
      <c r="B30" s="69"/>
      <c r="H30" s="69"/>
    </row>
    <row r="31" spans="1:12" x14ac:dyDescent="0.25">
      <c r="B31" s="69"/>
      <c r="H31" s="69"/>
    </row>
    <row r="32" spans="1:12" x14ac:dyDescent="0.25">
      <c r="B32" s="69"/>
      <c r="H32" s="69"/>
    </row>
    <row r="33" spans="1:10" x14ac:dyDescent="0.25">
      <c r="B33" s="69"/>
      <c r="H33" s="69"/>
    </row>
    <row r="34" spans="1:10" x14ac:dyDescent="0.25">
      <c r="B34" s="69"/>
      <c r="H34" s="69"/>
    </row>
    <row r="35" spans="1:10" x14ac:dyDescent="0.25">
      <c r="B35" s="69"/>
      <c r="H35" s="69"/>
    </row>
    <row r="36" spans="1:10" x14ac:dyDescent="0.25">
      <c r="B36" s="69"/>
      <c r="H36" s="69"/>
    </row>
    <row r="37" spans="1:10" x14ac:dyDescent="0.25">
      <c r="B37" s="69"/>
      <c r="H37" s="69"/>
    </row>
    <row r="38" spans="1:10" x14ac:dyDescent="0.25">
      <c r="B38" s="69"/>
      <c r="H38" s="69"/>
    </row>
    <row r="39" spans="1:10" x14ac:dyDescent="0.25">
      <c r="B39" s="69"/>
      <c r="H39" s="69"/>
    </row>
    <row r="40" spans="1:10" x14ac:dyDescent="0.25">
      <c r="B40" s="69"/>
      <c r="H40" s="69"/>
    </row>
    <row r="41" spans="1:10" x14ac:dyDescent="0.25">
      <c r="B41" s="69"/>
      <c r="H41" s="69"/>
    </row>
    <row r="42" spans="1:10" x14ac:dyDescent="0.25">
      <c r="A42" s="56"/>
      <c r="B42" s="56"/>
      <c r="C42" s="56"/>
      <c r="D42" s="56"/>
      <c r="F42" s="56"/>
      <c r="G42" s="56"/>
      <c r="H42" s="56"/>
      <c r="I42" s="56"/>
      <c r="J42" s="56"/>
    </row>
    <row r="43" spans="1:10" x14ac:dyDescent="0.25">
      <c r="B43" s="69"/>
      <c r="H43" s="69"/>
    </row>
    <row r="44" spans="1:10" x14ac:dyDescent="0.25">
      <c r="B44" s="69"/>
      <c r="H44" s="6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69" customWidth="1"/>
    <col min="2" max="2" width="16.109375" style="68" customWidth="1"/>
    <col min="3" max="7" width="16.109375" style="69" customWidth="1"/>
    <col min="8" max="8" width="16.109375" style="68" customWidth="1"/>
    <col min="9" max="10" width="16.109375" style="69" customWidth="1"/>
    <col min="11" max="12" width="10.5546875" style="69" customWidth="1"/>
    <col min="13" max="16384" width="9.33203125" style="69"/>
  </cols>
  <sheetData>
    <row r="1" spans="1:8" s="56" customFormat="1" ht="18.899999999999999" customHeight="1" x14ac:dyDescent="0.3">
      <c r="A1" s="111" t="s">
        <v>466</v>
      </c>
      <c r="B1" s="55"/>
      <c r="C1" s="55"/>
      <c r="D1" s="55"/>
      <c r="E1" s="55"/>
    </row>
    <row r="2" spans="1:8" s="56" customFormat="1" ht="18.899999999999999" customHeight="1" x14ac:dyDescent="0.3">
      <c r="A2" s="85" t="s">
        <v>449</v>
      </c>
      <c r="B2" s="57"/>
      <c r="C2" s="57"/>
      <c r="D2" s="57"/>
      <c r="E2" s="80"/>
    </row>
    <row r="3" spans="1:8" ht="62.4" x14ac:dyDescent="0.25">
      <c r="A3" s="71" t="s">
        <v>30</v>
      </c>
      <c r="B3" s="59" t="s">
        <v>434</v>
      </c>
      <c r="C3" s="59" t="s">
        <v>435</v>
      </c>
      <c r="D3" s="60" t="s">
        <v>436</v>
      </c>
      <c r="H3" s="69"/>
    </row>
    <row r="4" spans="1:8" ht="18.899999999999999" customHeight="1" x14ac:dyDescent="0.25">
      <c r="A4" s="73" t="s">
        <v>177</v>
      </c>
      <c r="B4" s="90">
        <v>5.2687127799999995</v>
      </c>
      <c r="C4" s="90">
        <v>5.2427280700000001</v>
      </c>
      <c r="D4" s="90">
        <v>7.2846935599999991</v>
      </c>
      <c r="F4" s="35"/>
      <c r="G4" s="36"/>
      <c r="H4" s="36"/>
    </row>
    <row r="5" spans="1:8" ht="18.899999999999999" customHeight="1" x14ac:dyDescent="0.25">
      <c r="A5" s="73" t="s">
        <v>33</v>
      </c>
      <c r="B5" s="90">
        <v>10.674348569999999</v>
      </c>
      <c r="C5" s="90">
        <v>9.2427405300000007</v>
      </c>
      <c r="D5" s="90">
        <v>10.240058509999999</v>
      </c>
      <c r="F5" s="53"/>
      <c r="G5" s="52"/>
      <c r="H5" s="52"/>
    </row>
    <row r="6" spans="1:8" ht="18.899999999999999" customHeight="1" x14ac:dyDescent="0.25">
      <c r="A6" s="73" t="s">
        <v>32</v>
      </c>
      <c r="B6" s="90">
        <v>8.3776376299999988</v>
      </c>
      <c r="C6" s="90">
        <v>8.7190463099999995</v>
      </c>
      <c r="D6" s="90">
        <v>11.4156961</v>
      </c>
      <c r="F6" s="53"/>
      <c r="G6" s="52"/>
      <c r="H6" s="52"/>
    </row>
    <row r="7" spans="1:8" ht="18.899999999999999" customHeight="1" x14ac:dyDescent="0.25">
      <c r="A7" s="73" t="s">
        <v>31</v>
      </c>
      <c r="B7" s="90">
        <v>13.392617439999999</v>
      </c>
      <c r="C7" s="90">
        <v>15.70582302</v>
      </c>
      <c r="D7" s="90">
        <v>23.155621979999999</v>
      </c>
      <c r="F7" s="53"/>
      <c r="G7" s="52"/>
      <c r="H7" s="52"/>
    </row>
    <row r="8" spans="1:8" ht="18.899999999999999" customHeight="1" x14ac:dyDescent="0.25">
      <c r="A8" s="73" t="s">
        <v>176</v>
      </c>
      <c r="B8" s="90">
        <v>22.46372706</v>
      </c>
      <c r="C8" s="90">
        <v>21.21072062</v>
      </c>
      <c r="D8" s="90">
        <v>18.055386940000002</v>
      </c>
      <c r="F8" s="53"/>
      <c r="G8" s="52"/>
      <c r="H8" s="52"/>
    </row>
    <row r="9" spans="1:8" ht="18.899999999999999" customHeight="1" x14ac:dyDescent="0.25">
      <c r="A9" s="73" t="s">
        <v>175</v>
      </c>
      <c r="B9" s="90">
        <v>2.8825561900000003</v>
      </c>
      <c r="C9" s="90">
        <v>2.73803135</v>
      </c>
      <c r="D9" s="90">
        <v>3.43400778</v>
      </c>
      <c r="F9" s="45"/>
      <c r="G9" s="44"/>
    </row>
    <row r="10" spans="1:8" ht="18.899999999999999" customHeight="1" x14ac:dyDescent="0.25">
      <c r="A10" s="73" t="s">
        <v>36</v>
      </c>
      <c r="B10" s="90">
        <v>3.36778815</v>
      </c>
      <c r="C10" s="90">
        <v>3.3846183299999999</v>
      </c>
      <c r="D10" s="90">
        <v>3.95150399</v>
      </c>
      <c r="F10" s="53"/>
      <c r="G10" s="52"/>
      <c r="H10" s="52"/>
    </row>
    <row r="11" spans="1:8" ht="18.899999999999999" customHeight="1" x14ac:dyDescent="0.25">
      <c r="A11" s="73" t="s">
        <v>35</v>
      </c>
      <c r="B11" s="90">
        <v>4.1267095400000002</v>
      </c>
      <c r="C11" s="90">
        <v>4.1189034600000003</v>
      </c>
      <c r="D11" s="90">
        <v>5.6888801199999994</v>
      </c>
      <c r="F11" s="53"/>
      <c r="G11" s="52"/>
      <c r="H11" s="52"/>
    </row>
    <row r="12" spans="1:8" ht="18.899999999999999" customHeight="1" x14ac:dyDescent="0.25">
      <c r="A12" s="73" t="s">
        <v>34</v>
      </c>
      <c r="B12" s="90">
        <v>5.5378054299999997</v>
      </c>
      <c r="C12" s="90">
        <v>5.4095306699999997</v>
      </c>
      <c r="D12" s="90">
        <v>7.2103271400000004</v>
      </c>
      <c r="F12" s="53"/>
      <c r="G12" s="52"/>
      <c r="H12" s="52"/>
    </row>
    <row r="13" spans="1:8" ht="18.899999999999999" customHeight="1" x14ac:dyDescent="0.25">
      <c r="A13" s="73" t="s">
        <v>178</v>
      </c>
      <c r="B13" s="90">
        <v>9.9667502900000002</v>
      </c>
      <c r="C13" s="90">
        <v>9.7554814499999996</v>
      </c>
      <c r="D13" s="90">
        <v>11.70720663</v>
      </c>
      <c r="F13" s="53"/>
      <c r="G13" s="52"/>
      <c r="H13" s="52"/>
    </row>
    <row r="14" spans="1:8" ht="18.899999999999999" customHeight="1" x14ac:dyDescent="0.25">
      <c r="A14" s="73" t="s">
        <v>154</v>
      </c>
      <c r="B14" s="90">
        <v>13.529546959999999</v>
      </c>
      <c r="C14" s="90">
        <v>10.03003472</v>
      </c>
      <c r="D14" s="90">
        <v>9.9036543699999999</v>
      </c>
      <c r="H14" s="69"/>
    </row>
    <row r="15" spans="1:8" ht="18.899999999999999" customHeight="1" x14ac:dyDescent="0.25">
      <c r="A15" s="67" t="s">
        <v>415</v>
      </c>
    </row>
    <row r="17" spans="1:8" ht="15.6" x14ac:dyDescent="0.3">
      <c r="A17" s="112" t="s">
        <v>463</v>
      </c>
      <c r="B17" s="69"/>
      <c r="H17" s="69"/>
    </row>
    <row r="18" spans="1:8" x14ac:dyDescent="0.25">
      <c r="B18" s="69"/>
      <c r="H18" s="69"/>
    </row>
    <row r="19" spans="1:8" x14ac:dyDescent="0.25">
      <c r="B19" s="69"/>
      <c r="H19" s="69"/>
    </row>
    <row r="20" spans="1:8" x14ac:dyDescent="0.25">
      <c r="B20" s="69"/>
      <c r="H20" s="69"/>
    </row>
    <row r="21" spans="1:8" x14ac:dyDescent="0.25">
      <c r="B21" s="69"/>
      <c r="H21" s="69"/>
    </row>
    <row r="22" spans="1:8" x14ac:dyDescent="0.25">
      <c r="B22" s="69"/>
      <c r="H22" s="69"/>
    </row>
    <row r="23" spans="1:8" x14ac:dyDescent="0.25">
      <c r="B23" s="69"/>
      <c r="H23" s="69"/>
    </row>
    <row r="24" spans="1:8" x14ac:dyDescent="0.25">
      <c r="B24" s="69"/>
      <c r="H24" s="69"/>
    </row>
    <row r="25" spans="1:8" x14ac:dyDescent="0.25">
      <c r="B25" s="69"/>
      <c r="H25" s="69"/>
    </row>
    <row r="26" spans="1:8" x14ac:dyDescent="0.25">
      <c r="B26" s="69"/>
      <c r="H26" s="69"/>
    </row>
    <row r="27" spans="1:8" x14ac:dyDescent="0.25">
      <c r="B27" s="69"/>
      <c r="H27" s="69"/>
    </row>
    <row r="28" spans="1:8" x14ac:dyDescent="0.25">
      <c r="B28" s="69"/>
      <c r="H28" s="69"/>
    </row>
    <row r="29" spans="1:8" x14ac:dyDescent="0.25">
      <c r="B29" s="69"/>
      <c r="H29" s="69"/>
    </row>
    <row r="30" spans="1:8" x14ac:dyDescent="0.25">
      <c r="B30" s="69"/>
      <c r="H30" s="69"/>
    </row>
    <row r="31" spans="1:8" x14ac:dyDescent="0.25">
      <c r="B31" s="69"/>
      <c r="H31" s="69"/>
    </row>
    <row r="32" spans="1:8" x14ac:dyDescent="0.25">
      <c r="B32" s="69"/>
      <c r="H32" s="69"/>
    </row>
    <row r="33" spans="1:10" x14ac:dyDescent="0.25">
      <c r="B33" s="69"/>
      <c r="H33" s="69"/>
    </row>
    <row r="34" spans="1:10" x14ac:dyDescent="0.25">
      <c r="B34" s="69"/>
      <c r="H34" s="69"/>
    </row>
    <row r="35" spans="1:10" x14ac:dyDescent="0.25">
      <c r="B35" s="69"/>
      <c r="H35" s="69"/>
    </row>
    <row r="36" spans="1:10" x14ac:dyDescent="0.25">
      <c r="A36" s="56"/>
      <c r="B36" s="56"/>
      <c r="C36" s="56"/>
      <c r="D36" s="56"/>
      <c r="F36" s="56"/>
      <c r="G36" s="56"/>
      <c r="H36" s="56"/>
      <c r="I36" s="56"/>
      <c r="J36" s="56"/>
    </row>
    <row r="37" spans="1:10" x14ac:dyDescent="0.25">
      <c r="B37" s="69"/>
      <c r="H37" s="69"/>
    </row>
    <row r="38" spans="1:10" x14ac:dyDescent="0.25">
      <c r="B38" s="69"/>
      <c r="H38"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B08B6-20C5-4F37-BE48-EBE8558254EB}">
  <sheetPr>
    <tabColor theme="3"/>
  </sheetPr>
  <dimension ref="A1:J37"/>
  <sheetViews>
    <sheetView showGridLines="0" workbookViewId="0"/>
  </sheetViews>
  <sheetFormatPr defaultColWidth="9.33203125" defaultRowHeight="15" x14ac:dyDescent="0.25"/>
  <cols>
    <col min="1" max="1" width="41.5546875" style="69" customWidth="1"/>
    <col min="2" max="2" width="16.109375" style="68" customWidth="1"/>
    <col min="3" max="7" width="16.109375" style="69" customWidth="1"/>
    <col min="8" max="8" width="16.109375" style="68" customWidth="1"/>
    <col min="9" max="10" width="16.109375" style="69" customWidth="1"/>
    <col min="11" max="12" width="10.5546875" style="69" customWidth="1"/>
    <col min="13" max="16384" width="9.33203125" style="69"/>
  </cols>
  <sheetData>
    <row r="1" spans="1:8" s="56" customFormat="1" ht="18.899999999999999" customHeight="1" x14ac:dyDescent="0.3">
      <c r="A1" s="111" t="s">
        <v>467</v>
      </c>
      <c r="B1" s="81"/>
      <c r="C1" s="82"/>
      <c r="D1" s="82"/>
    </row>
    <row r="2" spans="1:8" s="56" customFormat="1" ht="18.899999999999999" customHeight="1" x14ac:dyDescent="0.3">
      <c r="A2" s="71" t="s">
        <v>281</v>
      </c>
      <c r="B2" s="72" t="s">
        <v>280</v>
      </c>
      <c r="C2" s="83"/>
      <c r="D2" s="82"/>
      <c r="E2" s="83"/>
    </row>
    <row r="3" spans="1:8" ht="18.899999999999999" customHeight="1" x14ac:dyDescent="0.25">
      <c r="A3" s="73" t="s">
        <v>270</v>
      </c>
      <c r="B3" s="84">
        <v>2.6200820000000001E-78</v>
      </c>
      <c r="H3" s="69"/>
    </row>
    <row r="4" spans="1:8" ht="18.899999999999999" customHeight="1" x14ac:dyDescent="0.25">
      <c r="A4" s="73" t="s">
        <v>271</v>
      </c>
      <c r="B4" s="84">
        <v>9.8174139999999993E-87</v>
      </c>
      <c r="H4" s="69"/>
    </row>
    <row r="5" spans="1:8" ht="18.899999999999999" customHeight="1" x14ac:dyDescent="0.25">
      <c r="A5" s="73" t="s">
        <v>272</v>
      </c>
      <c r="B5" s="84">
        <v>2.3803590000000002E-61</v>
      </c>
      <c r="H5" s="69"/>
    </row>
    <row r="6" spans="1:8" ht="18.899999999999999" customHeight="1" x14ac:dyDescent="0.25">
      <c r="A6" s="73" t="s">
        <v>276</v>
      </c>
      <c r="B6" s="84">
        <v>0.40236103989999999</v>
      </c>
      <c r="H6" s="69"/>
    </row>
    <row r="7" spans="1:8" ht="18.899999999999999" customHeight="1" x14ac:dyDescent="0.25">
      <c r="A7" s="73" t="s">
        <v>277</v>
      </c>
      <c r="B7" s="84">
        <v>2.7158453999999999E-3</v>
      </c>
      <c r="H7" s="69"/>
    </row>
    <row r="8" spans="1:8" ht="18.899999999999999" customHeight="1" x14ac:dyDescent="0.25">
      <c r="A8" s="73" t="s">
        <v>273</v>
      </c>
      <c r="B8" s="84">
        <v>9.755269E-43</v>
      </c>
      <c r="H8" s="69"/>
    </row>
    <row r="9" spans="1:8" ht="18.899999999999999" customHeight="1" x14ac:dyDescent="0.25">
      <c r="A9" s="73" t="s">
        <v>274</v>
      </c>
      <c r="B9" s="84">
        <v>1.180661E-43</v>
      </c>
      <c r="H9" s="69"/>
    </row>
    <row r="10" spans="1:8" ht="18.899999999999999" customHeight="1" x14ac:dyDescent="0.25">
      <c r="A10" s="73" t="s">
        <v>275</v>
      </c>
      <c r="B10" s="84">
        <v>2.8696700000000002E-49</v>
      </c>
      <c r="H10" s="69"/>
    </row>
    <row r="11" spans="1:8" ht="18.899999999999999" customHeight="1" x14ac:dyDescent="0.25">
      <c r="A11" s="73" t="s">
        <v>278</v>
      </c>
      <c r="B11" s="84">
        <v>0.91792724889999999</v>
      </c>
      <c r="H11" s="69"/>
    </row>
    <row r="12" spans="1:8" ht="18.899999999999999" customHeight="1" x14ac:dyDescent="0.25">
      <c r="A12" s="73" t="s">
        <v>279</v>
      </c>
      <c r="B12" s="84">
        <v>0.8824911942</v>
      </c>
      <c r="H12" s="69"/>
    </row>
    <row r="13" spans="1:8" ht="18.899999999999999" customHeight="1" x14ac:dyDescent="0.25">
      <c r="A13" s="67" t="s">
        <v>464</v>
      </c>
      <c r="B13" s="69"/>
    </row>
    <row r="15" spans="1:8" ht="15.6" x14ac:dyDescent="0.3">
      <c r="A15" s="112" t="s">
        <v>463</v>
      </c>
    </row>
    <row r="16" spans="1:8" x14ac:dyDescent="0.25">
      <c r="B16" s="69"/>
      <c r="H16" s="69"/>
    </row>
    <row r="17" s="69" customFormat="1" x14ac:dyDescent="0.25"/>
    <row r="18" s="69" customFormat="1" x14ac:dyDescent="0.25"/>
    <row r="19" s="69" customFormat="1" x14ac:dyDescent="0.25"/>
    <row r="20" s="69" customFormat="1" x14ac:dyDescent="0.25"/>
    <row r="21" s="69" customFormat="1" x14ac:dyDescent="0.25"/>
    <row r="22" s="69" customFormat="1" x14ac:dyDescent="0.25"/>
    <row r="23" s="69" customFormat="1" x14ac:dyDescent="0.25"/>
    <row r="24" s="69" customFormat="1" x14ac:dyDescent="0.25"/>
    <row r="25" s="69" customFormat="1" x14ac:dyDescent="0.25"/>
    <row r="26" s="69" customFormat="1" x14ac:dyDescent="0.25"/>
    <row r="27" s="69" customFormat="1" x14ac:dyDescent="0.25"/>
    <row r="28" s="69" customFormat="1" x14ac:dyDescent="0.25"/>
    <row r="29" s="69" customFormat="1" x14ac:dyDescent="0.25"/>
    <row r="30" s="69" customFormat="1" x14ac:dyDescent="0.25"/>
    <row r="31" s="69" customFormat="1" x14ac:dyDescent="0.25"/>
    <row r="32" s="69" customFormat="1" x14ac:dyDescent="0.25"/>
    <row r="33" spans="1:10" x14ac:dyDescent="0.25">
      <c r="B33" s="69"/>
      <c r="H33" s="69"/>
    </row>
    <row r="34" spans="1:10" x14ac:dyDescent="0.25">
      <c r="B34" s="69"/>
      <c r="H34" s="69"/>
    </row>
    <row r="35" spans="1:10" x14ac:dyDescent="0.25">
      <c r="A35" s="56"/>
      <c r="B35" s="56"/>
      <c r="C35" s="56"/>
      <c r="D35" s="56"/>
      <c r="F35" s="56"/>
      <c r="G35" s="56"/>
      <c r="H35" s="56"/>
      <c r="I35" s="56"/>
      <c r="J35" s="56"/>
    </row>
    <row r="36" spans="1:10" x14ac:dyDescent="0.25">
      <c r="B36" s="69"/>
      <c r="H36" s="69"/>
    </row>
    <row r="37" spans="1:10" x14ac:dyDescent="0.25">
      <c r="B37" s="69"/>
      <c r="H37" s="6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79</vt:i4>
      </vt:variant>
    </vt:vector>
  </HeadingPairs>
  <TitlesOfParts>
    <vt:vector size="94"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Data'!ambvis_rates_Feb_5_2013hjp_2_1</vt:lpstr>
      <vt:lpstr>'Raw Data'!ambvis_rates_Feb_5_2013hjp_3</vt:lpstr>
      <vt:lpstr>'Raw Data'!ambvis_rates_Feb_5_2013hjp_3_1</vt:lpstr>
      <vt:lpstr>'Raw Data'!ambvis_rates_Feb_5_2013hjp_4</vt:lpstr>
      <vt:lpstr>'Raw Data'!ambvis_rates_Feb_5_2013hjp_4_1</vt:lpstr>
      <vt:lpstr>'Raw Data'!ambvis_rates_Feb_5_2013hjp_5</vt:lpstr>
      <vt:lpstr>'Raw Data'!cabg_Feb_5_2013hjp_1</vt:lpstr>
      <vt:lpstr>'Raw Data'!cabg_Feb_5_2013hjp_1_1</vt:lpstr>
      <vt:lpstr>'Raw Data'!cabg_Feb_5_2013hjp_1_1_1</vt:lpstr>
      <vt:lpstr>'Raw Data'!cabg_Feb_5_2013hjp_1_2</vt:lpstr>
      <vt:lpstr>'Raw Data'!cabg_Feb_5_2013hjp_1_2_1</vt:lpstr>
      <vt:lpstr>'Raw Data'!cabg_Feb_5_2013hjp_1_3</vt:lpstr>
      <vt:lpstr>'Raw Data'!cabg_Feb_5_2013hjp_1_3_1</vt:lpstr>
      <vt:lpstr>'Raw Data'!cabg_Feb_5_2013hjp_1_4</vt:lpstr>
      <vt:lpstr>'Raw Data'!cabg_Feb_5_2013hjp_1_4_1</vt:lpstr>
      <vt:lpstr>'Raw Data'!cabg_Feb_5_2013hjp_1_5</vt:lpstr>
      <vt:lpstr>'Raw Data'!cath_Feb_5_2013hjp</vt:lpstr>
      <vt:lpstr>'Raw Data'!cath_Feb_5_2013hjp_1</vt:lpstr>
      <vt:lpstr>'Raw Data'!cath_Feb_5_2013hjp_1_1</vt:lpstr>
      <vt:lpstr>'Raw Data'!cath_Feb_5_2013hjp_2</vt:lpstr>
      <vt:lpstr>'Raw Data'!cath_Feb_5_2013hjp_2_1</vt:lpstr>
      <vt:lpstr>'Raw Data'!cath_Feb_5_2013hjp_3</vt:lpstr>
      <vt:lpstr>'Raw Data'!cath_Feb_5_2013hjp_3_1</vt:lpstr>
      <vt:lpstr>'Raw Data'!cath_Feb_5_2013hjp_4</vt:lpstr>
      <vt:lpstr>'Raw Data'!cath_Feb_5_2013hjp_4_1</vt:lpstr>
      <vt:lpstr>'Raw Data'!cath_Feb_5_2013hjp_5</vt:lpstr>
      <vt:lpstr>'Raw Data'!dementia_Feb_12_2013hjp</vt:lpstr>
      <vt:lpstr>'Raw Data'!dementia_Feb_12_2013hjp_1</vt:lpstr>
      <vt:lpstr>'Raw Data'!dementia_Feb_12_2013hjp_1_1</vt:lpstr>
      <vt:lpstr>'Raw Data'!dementia_Feb_12_2013hjp_2</vt:lpstr>
      <vt:lpstr>'Raw Data'!dementia_Feb_12_2013hjp_2_1</vt:lpstr>
      <vt:lpstr>'Raw Data'!dementia_Feb_12_2013hjp_3</vt:lpstr>
      <vt:lpstr>'Raw Data'!dementia_Feb_12_2013hjp_3_1</vt:lpstr>
      <vt:lpstr>'Raw Data'!dementia_Feb_12_2013hjp_4</vt:lpstr>
      <vt:lpstr>'Raw Data'!dementia_Feb_12_2013hjp_4_1</vt:lpstr>
      <vt:lpstr>'Raw Data'!dementia_Feb_12_2013hjp_5</vt:lpstr>
      <vt:lpstr>'Raw Data'!hip_replace_Feb_5_2013hjp</vt:lpstr>
      <vt:lpstr>'Raw Data'!hip_replace_Feb_5_2013hjp_1</vt:lpstr>
      <vt:lpstr>'Raw Data'!hip_replace_Feb_5_2013hjp_1_1</vt:lpstr>
      <vt:lpstr>'Raw Data'!hip_replace_Feb_5_2013hjp_2</vt:lpstr>
      <vt:lpstr>'Raw Data'!hip_replace_Feb_5_2013hjp_2_1</vt:lpstr>
      <vt:lpstr>'Raw Data'!hip_replace_Feb_5_2013hjp_3</vt:lpstr>
      <vt:lpstr>'Raw Data'!hip_replace_Feb_5_2013hjp_3_1</vt:lpstr>
      <vt:lpstr>'Raw Data'!hip_replace_Feb_5_2013hjp_4</vt:lpstr>
      <vt:lpstr>'Raw Data'!hip_replace_Feb_5_2013hjp_4_1</vt:lpstr>
      <vt:lpstr>'Raw Data'!hip_replace_Feb_5_2013hjp_5</vt:lpstr>
      <vt:lpstr>'Raw Data'!knee_replace_Feb_5_2013hjp</vt:lpstr>
      <vt:lpstr>'Raw Data'!knee_replace_Feb_5_2013hjp_1</vt:lpstr>
      <vt:lpstr>'Raw Data'!knee_replace_Feb_5_2013hjp_1_1</vt:lpstr>
      <vt:lpstr>'Raw Data'!knee_replace_Feb_5_2013hjp_2</vt:lpstr>
      <vt:lpstr>'Raw Data'!knee_replace_Feb_5_2013hjp_2_1</vt:lpstr>
      <vt:lpstr>'Raw Data'!knee_replace_Feb_5_2013hjp_3</vt:lpstr>
      <vt:lpstr>'Raw Data'!knee_replace_Feb_5_2013hjp_3_1</vt:lpstr>
      <vt:lpstr>'Raw Data'!knee_replace_Feb_5_2013hjp_4</vt:lpstr>
      <vt:lpstr>'Raw Data'!knee_replace_Feb_5_2013hjp_4_1</vt:lpstr>
      <vt:lpstr>'Raw Data'!knee_replace_Feb_5_2013hjp_5</vt:lpstr>
      <vt:lpstr>'Raw Data'!pci_Feb_5_2013hjp</vt:lpstr>
      <vt:lpstr>'Raw Data'!pci_Feb_5_2013hjp_1</vt:lpstr>
      <vt:lpstr>'Raw Data'!pci_Feb_5_2013hjp_1_1</vt:lpstr>
      <vt:lpstr>'Raw Data'!pci_Feb_5_2013hjp_2</vt:lpstr>
      <vt:lpstr>'Raw Data'!pci_Feb_5_2013hjp_2_1</vt:lpstr>
      <vt:lpstr>'Raw Data'!pci_Feb_5_2013hjp_3</vt:lpstr>
      <vt:lpstr>'Raw Data'!pci_Feb_5_2013hjp_3_1</vt:lpstr>
      <vt:lpstr>'Raw Data'!pci_Feb_5_2013hjp_4</vt:lpstr>
      <vt:lpstr>'Raw Data'!pci_Feb_5_2013hjp_4_1</vt:lpstr>
      <vt:lpstr>'Raw Data'!pci_Feb_5_2013hjp_5</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RHA-Chapter9-Inqdequate-prenatal-care-virtual-incl-rates</dc:title>
  <dc:creator>rodm</dc:creator>
  <cp:lastModifiedBy>Lindsey Dahl</cp:lastModifiedBy>
  <cp:lastPrinted>2024-06-05T19:11:10Z</cp:lastPrinted>
  <dcterms:created xsi:type="dcterms:W3CDTF">2012-06-19T01:21:24Z</dcterms:created>
  <dcterms:modified xsi:type="dcterms:W3CDTF">2025-12-04T21:33:35Z</dcterms:modified>
</cp:coreProperties>
</file>